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LS720D150\share\共有\★事務局共有ファイル\●10.新専門医基幹・連携施設\2027年度\申請書フォーム\"/>
    </mc:Choice>
  </mc:AlternateContent>
  <xr:revisionPtr revIDLastSave="0" documentId="13_ncr:1_{D87CACC9-990D-4D9A-9542-5536E6EFA798}" xr6:coauthVersionLast="47" xr6:coauthVersionMax="47" xr10:uidLastSave="{00000000-0000-0000-0000-000000000000}"/>
  <workbookProtection workbookAlgorithmName="SHA-512" workbookHashValue="BgEgBIPm7dB0aRAfCfGUlClxV+jPVwfCmNFd+h62Ujq6fKJ8wXH0T+zQ7c7fzsAB246W0jFmilsC7JxLE9H8PA==" workbookSaltValue="aZViXjWuDc8rrcK/PZiQoQ==" workbookSpinCount="100000" lockStructure="1"/>
  <bookViews>
    <workbookView xWindow="-120" yWindow="-120" windowWidth="29040" windowHeight="15720" tabRatio="777" xr2:uid="{AEBBD057-2A38-423E-BE57-E1B716DA522D}"/>
  </bookViews>
  <sheets>
    <sheet name="①申請書" sheetId="1" r:id="rId1"/>
    <sheet name="②業績" sheetId="9" r:id="rId2"/>
    <sheet name="③診療" sheetId="10" r:id="rId3"/>
    <sheet name="④連携施設" sheetId="5" r:id="rId4"/>
    <sheet name="⑤計算シート " sheetId="25" r:id="rId5"/>
    <sheet name="⑥専門研修指導医" sheetId="15" r:id="rId6"/>
    <sheet name="⑦履歴書" sheetId="12" r:id="rId7"/>
    <sheet name="事務局1" sheetId="17" r:id="rId8"/>
    <sheet name="基幹施設データ" sheetId="31" state="hidden" r:id="rId9"/>
    <sheet name="外科プログラム" sheetId="33" state="hidden" r:id="rId10"/>
    <sheet name="連携施設データ" sheetId="32" state="hidden" r:id="rId11"/>
    <sheet name="施設管理番号" sheetId="39" state="hidden" r:id="rId12"/>
  </sheets>
  <definedNames>
    <definedName name="_xlnm._FilterDatabase" localSheetId="5" hidden="1">⑥専門研修指導医!$A$4:$G$104</definedName>
    <definedName name="_xlnm._FilterDatabase" localSheetId="9" hidden="1">外科プログラム!$A$1:$D$1</definedName>
    <definedName name="_xlnm._FilterDatabase" localSheetId="8" hidden="1">基幹施設データ!$A$1:$G$125</definedName>
    <definedName name="_xlnm._FilterDatabase" localSheetId="11" hidden="1">施設管理番号!$A$1:$G$1</definedName>
    <definedName name="_xlnm._FilterDatabase" localSheetId="10" hidden="1">連携施設データ!$A$2:$R$923</definedName>
    <definedName name="_xlnm.Print_Area" localSheetId="0">①申請書!$A$1:$O$39</definedName>
    <definedName name="_xlnm.Print_Area" localSheetId="1">②業績!$A$1:$I$25</definedName>
    <definedName name="_xlnm.Print_Area" localSheetId="2">③診療!$A$1:$I$17</definedName>
    <definedName name="_xlnm.Print_Area" localSheetId="3">④連携施設!$A$1:$M$31</definedName>
    <definedName name="_xlnm.Print_Area" localSheetId="4">'⑤計算シート '!$A$1:$O$25</definedName>
    <definedName name="_xlnm.Print_Area" localSheetId="7">事務局1!$A$2:$BZ$4</definedName>
    <definedName name="統括責任者">#REF!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E21" i="1"/>
  <c r="E9" i="1"/>
  <c r="G15" i="1" s="1"/>
  <c r="E5" i="1"/>
  <c r="E10" i="1" l="1"/>
  <c r="C5" i="5" s="1"/>
  <c r="E11" i="1"/>
  <c r="E15" i="1"/>
  <c r="E12" i="1"/>
  <c r="E14" i="1"/>
  <c r="D4" i="32" l="1"/>
  <c r="D5" i="32"/>
  <c r="D6" i="32"/>
  <c r="D8" i="32"/>
  <c r="D9" i="32"/>
  <c r="D10" i="32"/>
  <c r="D11" i="32"/>
  <c r="D12" i="32"/>
  <c r="D13" i="32"/>
  <c r="D14" i="32"/>
  <c r="D16" i="32"/>
  <c r="D17" i="32"/>
  <c r="D18" i="32"/>
  <c r="D19" i="32"/>
  <c r="D20" i="32"/>
  <c r="D21" i="32"/>
  <c r="D22" i="32"/>
  <c r="D23" i="32"/>
  <c r="D24" i="32"/>
  <c r="D25" i="32"/>
  <c r="D26" i="32"/>
  <c r="D27" i="32"/>
  <c r="D28" i="32"/>
  <c r="D29" i="32"/>
  <c r="D30" i="32"/>
  <c r="D31" i="32"/>
  <c r="D32" i="32"/>
  <c r="D33" i="32"/>
  <c r="D34" i="32"/>
  <c r="D35" i="32"/>
  <c r="D37" i="32"/>
  <c r="D38" i="32"/>
  <c r="D39" i="32"/>
  <c r="D40" i="32"/>
  <c r="D41" i="32"/>
  <c r="D42" i="32"/>
  <c r="D44" i="32"/>
  <c r="D45" i="32"/>
  <c r="D46" i="32"/>
  <c r="D48" i="32"/>
  <c r="D49" i="32"/>
  <c r="D50" i="32"/>
  <c r="D51" i="32"/>
  <c r="D52" i="32"/>
  <c r="D53" i="32"/>
  <c r="D54" i="32"/>
  <c r="D55" i="32"/>
  <c r="D56" i="32"/>
  <c r="D57" i="32"/>
  <c r="D58" i="32"/>
  <c r="D59" i="32"/>
  <c r="D60" i="32"/>
  <c r="D61" i="32"/>
  <c r="D62" i="32"/>
  <c r="D63" i="32"/>
  <c r="D64" i="32"/>
  <c r="D65" i="32"/>
  <c r="D66" i="32"/>
  <c r="D67" i="32"/>
  <c r="D68" i="32"/>
  <c r="D69" i="32"/>
  <c r="D71" i="32"/>
  <c r="D72" i="32"/>
  <c r="D73" i="32"/>
  <c r="D74" i="32"/>
  <c r="D76" i="32"/>
  <c r="D78" i="32"/>
  <c r="D79" i="32"/>
  <c r="D81" i="32"/>
  <c r="D82" i="32"/>
  <c r="D83" i="32"/>
  <c r="D84" i="32"/>
  <c r="D85" i="32"/>
  <c r="D86" i="32"/>
  <c r="D87" i="32"/>
  <c r="D88" i="32"/>
  <c r="D90" i="32"/>
  <c r="D91" i="32"/>
  <c r="D92" i="32"/>
  <c r="D93" i="32"/>
  <c r="D94" i="32"/>
  <c r="D95" i="32"/>
  <c r="D96" i="32"/>
  <c r="D97" i="32"/>
  <c r="D98" i="32"/>
  <c r="D99" i="32"/>
  <c r="D101" i="32"/>
  <c r="D102" i="32"/>
  <c r="D103" i="32"/>
  <c r="D104" i="32"/>
  <c r="D105" i="32"/>
  <c r="D107" i="32"/>
  <c r="D108" i="32"/>
  <c r="D109" i="32"/>
  <c r="D110" i="32"/>
  <c r="D111" i="32"/>
  <c r="D113" i="32"/>
  <c r="D114" i="32"/>
  <c r="D115" i="32"/>
  <c r="D116" i="32"/>
  <c r="D117" i="32"/>
  <c r="D119" i="32"/>
  <c r="D120" i="32"/>
  <c r="D122" i="32"/>
  <c r="D123" i="32"/>
  <c r="D124" i="32"/>
  <c r="D125" i="32"/>
  <c r="D127" i="32"/>
  <c r="D129" i="32"/>
  <c r="D130" i="32"/>
  <c r="D131" i="32"/>
  <c r="D132" i="32"/>
  <c r="D134" i="32"/>
  <c r="D135" i="32"/>
  <c r="D136" i="32"/>
  <c r="D137" i="32"/>
  <c r="D138" i="32"/>
  <c r="D139" i="32"/>
  <c r="D140" i="32"/>
  <c r="D141" i="32"/>
  <c r="D142" i="32"/>
  <c r="D144" i="32"/>
  <c r="D145" i="32"/>
  <c r="D146" i="32"/>
  <c r="D147" i="32"/>
  <c r="D148" i="32"/>
  <c r="D149" i="32"/>
  <c r="D152" i="32"/>
  <c r="D153" i="32"/>
  <c r="D154" i="32"/>
  <c r="D155" i="32"/>
  <c r="D156" i="32"/>
  <c r="D157" i="32"/>
  <c r="D158" i="32"/>
  <c r="D159" i="32"/>
  <c r="D160" i="32"/>
  <c r="D161" i="32"/>
  <c r="D162" i="32"/>
  <c r="D164" i="32"/>
  <c r="D166" i="32"/>
  <c r="D167" i="32"/>
  <c r="D170" i="32"/>
  <c r="D171" i="32"/>
  <c r="D172" i="32"/>
  <c r="D173" i="32"/>
  <c r="D174" i="32"/>
  <c r="D175" i="32"/>
  <c r="D176" i="32"/>
  <c r="D177" i="32"/>
  <c r="D178" i="32"/>
  <c r="D180" i="32"/>
  <c r="D181" i="32"/>
  <c r="D182" i="32"/>
  <c r="D183" i="32"/>
  <c r="D184" i="32"/>
  <c r="D185" i="32"/>
  <c r="D186" i="32"/>
  <c r="D187" i="32"/>
  <c r="D188" i="32"/>
  <c r="D189" i="32"/>
  <c r="D190" i="32"/>
  <c r="D191" i="32"/>
  <c r="D192" i="32"/>
  <c r="D193" i="32"/>
  <c r="D194" i="32"/>
  <c r="D195" i="32"/>
  <c r="D196" i="32"/>
  <c r="D197" i="32"/>
  <c r="D199" i="32"/>
  <c r="D200" i="32"/>
  <c r="D202" i="32"/>
  <c r="D203" i="32"/>
  <c r="D204" i="32"/>
  <c r="D205" i="32"/>
  <c r="D206" i="32"/>
  <c r="D208" i="32"/>
  <c r="D209" i="32"/>
  <c r="D210" i="32"/>
  <c r="D211" i="32"/>
  <c r="D212" i="32"/>
  <c r="D213" i="32"/>
  <c r="D214" i="32"/>
  <c r="D215" i="32"/>
  <c r="D216" i="32"/>
  <c r="D218" i="32"/>
  <c r="D219" i="32"/>
  <c r="D220" i="32"/>
  <c r="D221" i="32"/>
  <c r="D222" i="32"/>
  <c r="D223" i="32"/>
  <c r="D224" i="32"/>
  <c r="D225" i="32"/>
  <c r="D226" i="32"/>
  <c r="D227" i="32"/>
  <c r="D228" i="32"/>
  <c r="D229" i="32"/>
  <c r="D230" i="32"/>
  <c r="D232" i="32"/>
  <c r="D233" i="32"/>
  <c r="D234" i="32"/>
  <c r="D235" i="32"/>
  <c r="D236" i="32"/>
  <c r="D237" i="32"/>
  <c r="D238" i="32"/>
  <c r="D239" i="32"/>
  <c r="D240" i="32"/>
  <c r="D242" i="32"/>
  <c r="D243" i="32"/>
  <c r="D244" i="32"/>
  <c r="D245" i="32"/>
  <c r="D246" i="32"/>
  <c r="D247" i="32"/>
  <c r="D248" i="32"/>
  <c r="D249" i="32"/>
  <c r="D251" i="32"/>
  <c r="D252" i="32"/>
  <c r="D254" i="32"/>
  <c r="D255" i="32"/>
  <c r="D256" i="32"/>
  <c r="D257" i="32"/>
  <c r="D258" i="32"/>
  <c r="D259" i="32"/>
  <c r="D260" i="32"/>
  <c r="D261" i="32"/>
  <c r="D262" i="32"/>
  <c r="D264" i="32"/>
  <c r="D265" i="32"/>
  <c r="D266" i="32"/>
  <c r="D267" i="32"/>
  <c r="D269" i="32"/>
  <c r="D270" i="32"/>
  <c r="D271" i="32"/>
  <c r="D272" i="32"/>
  <c r="D273" i="32"/>
  <c r="D274" i="32"/>
  <c r="D276" i="32"/>
  <c r="D277" i="32"/>
  <c r="D279" i="32"/>
  <c r="D280" i="32"/>
  <c r="D281" i="32"/>
  <c r="D282" i="32"/>
  <c r="D283" i="32"/>
  <c r="D284" i="32"/>
  <c r="D285" i="32"/>
  <c r="D287" i="32"/>
  <c r="D288" i="32"/>
  <c r="D289" i="32"/>
  <c r="D290" i="32"/>
  <c r="D291" i="32"/>
  <c r="D292" i="32"/>
  <c r="D294" i="32"/>
  <c r="D295" i="32"/>
  <c r="D296" i="32"/>
  <c r="D298" i="32"/>
  <c r="D299" i="32"/>
  <c r="D300" i="32"/>
  <c r="D301" i="32"/>
  <c r="D302" i="32"/>
  <c r="D303" i="32"/>
  <c r="D304" i="32"/>
  <c r="D305" i="32"/>
  <c r="D306" i="32"/>
  <c r="D308" i="32"/>
  <c r="D309" i="32"/>
  <c r="D310" i="32"/>
  <c r="D311" i="32"/>
  <c r="D312" i="32"/>
  <c r="D313" i="32"/>
  <c r="D315" i="32"/>
  <c r="D317" i="32"/>
  <c r="D319" i="32"/>
  <c r="D320" i="32"/>
  <c r="D321" i="32"/>
  <c r="D322" i="32"/>
  <c r="D323" i="32"/>
  <c r="D326" i="32"/>
  <c r="D327" i="32"/>
  <c r="D328" i="32"/>
  <c r="D329" i="32"/>
  <c r="D330" i="32"/>
  <c r="D331" i="32"/>
  <c r="D332" i="32"/>
  <c r="D333" i="32"/>
  <c r="D335" i="32"/>
  <c r="D336" i="32"/>
  <c r="D337" i="32"/>
  <c r="D338" i="32"/>
  <c r="D339" i="32"/>
  <c r="D340" i="32"/>
  <c r="D341" i="32"/>
  <c r="D342" i="32"/>
  <c r="D343" i="32"/>
  <c r="D344" i="32"/>
  <c r="D345" i="32"/>
  <c r="D346" i="32"/>
  <c r="D347" i="32"/>
  <c r="D349" i="32"/>
  <c r="D350" i="32"/>
  <c r="D351" i="32"/>
  <c r="D352" i="32"/>
  <c r="D353" i="32"/>
  <c r="D355" i="32"/>
  <c r="D356" i="32"/>
  <c r="D357" i="32"/>
  <c r="D358" i="32"/>
  <c r="D359" i="32"/>
  <c r="D360" i="32"/>
  <c r="D362" i="32"/>
  <c r="D364" i="32"/>
  <c r="D365" i="32"/>
  <c r="D366" i="32"/>
  <c r="D367" i="32"/>
  <c r="D368" i="32"/>
  <c r="D369" i="32"/>
  <c r="D370" i="32"/>
  <c r="D371" i="32"/>
  <c r="D372" i="32"/>
  <c r="D373" i="32"/>
  <c r="D374" i="32"/>
  <c r="D375" i="32"/>
  <c r="D377" i="32"/>
  <c r="D378" i="32"/>
  <c r="D379" i="32"/>
  <c r="D380" i="32"/>
  <c r="D381" i="32"/>
  <c r="D382" i="32"/>
  <c r="D383" i="32"/>
  <c r="D384" i="32"/>
  <c r="D385" i="32"/>
  <c r="D386" i="32"/>
  <c r="D387" i="32"/>
  <c r="D388" i="32"/>
  <c r="D389" i="32"/>
  <c r="D391" i="32"/>
  <c r="D392" i="32"/>
  <c r="D393" i="32"/>
  <c r="D394" i="32"/>
  <c r="D395" i="32"/>
  <c r="D396" i="32"/>
  <c r="D397" i="32"/>
  <c r="D399" i="32"/>
  <c r="D400" i="32"/>
  <c r="D401" i="32"/>
  <c r="D403" i="32"/>
  <c r="D404" i="32"/>
  <c r="D406" i="32"/>
  <c r="D407" i="32"/>
  <c r="D408" i="32"/>
  <c r="D409" i="32"/>
  <c r="D411" i="32"/>
  <c r="D413" i="32"/>
  <c r="D414" i="32"/>
  <c r="D416" i="32"/>
  <c r="D417" i="32"/>
  <c r="D418" i="32"/>
  <c r="D419" i="32"/>
  <c r="D420" i="32"/>
  <c r="D422" i="32"/>
  <c r="D423" i="32"/>
  <c r="D424" i="32"/>
  <c r="D425" i="32"/>
  <c r="D426" i="32"/>
  <c r="D427" i="32"/>
  <c r="D429" i="32"/>
  <c r="D430" i="32"/>
  <c r="D431" i="32"/>
  <c r="D432" i="32"/>
  <c r="D433" i="32"/>
  <c r="D434" i="32"/>
  <c r="D435" i="32"/>
  <c r="D436" i="32"/>
  <c r="D437" i="32"/>
  <c r="D439" i="32"/>
  <c r="D440" i="32"/>
  <c r="D441" i="32"/>
  <c r="D442" i="32"/>
  <c r="D443" i="32"/>
  <c r="D444" i="32"/>
  <c r="D445" i="32"/>
  <c r="D446" i="32"/>
  <c r="D447" i="32"/>
  <c r="D448" i="32"/>
  <c r="D449" i="32"/>
  <c r="D451" i="32"/>
  <c r="D452" i="32"/>
  <c r="D453" i="32"/>
  <c r="D454" i="32"/>
  <c r="D455" i="32"/>
  <c r="D456" i="32"/>
  <c r="D457" i="32"/>
  <c r="D458" i="32"/>
  <c r="D459" i="32"/>
  <c r="D461" i="32"/>
  <c r="D462" i="32"/>
  <c r="D463" i="32"/>
  <c r="D464" i="32"/>
  <c r="D465" i="32"/>
  <c r="D466" i="32"/>
  <c r="D467" i="32"/>
  <c r="D468" i="32"/>
  <c r="D469" i="32"/>
  <c r="D470" i="32"/>
  <c r="D471" i="32"/>
  <c r="D472" i="32"/>
  <c r="D474" i="32"/>
  <c r="D475" i="32"/>
  <c r="D476" i="32"/>
  <c r="D478" i="32"/>
  <c r="D480" i="32"/>
  <c r="D481" i="32"/>
  <c r="D482" i="32"/>
  <c r="D484" i="32"/>
  <c r="D485" i="32"/>
  <c r="D486" i="32"/>
  <c r="D488" i="32"/>
  <c r="D489" i="32"/>
  <c r="D490" i="32"/>
  <c r="D491" i="32"/>
  <c r="D492" i="32"/>
  <c r="D493" i="32"/>
  <c r="D494" i="32"/>
  <c r="D495" i="32"/>
  <c r="D497" i="32"/>
  <c r="D498" i="32"/>
  <c r="D499" i="32"/>
  <c r="D500" i="32"/>
  <c r="D501" i="32"/>
  <c r="D502" i="32"/>
  <c r="D503" i="32"/>
  <c r="D504" i="32"/>
  <c r="D505" i="32"/>
  <c r="D506" i="32"/>
  <c r="D507" i="32"/>
  <c r="D508" i="32"/>
  <c r="D509" i="32"/>
  <c r="D510" i="32"/>
  <c r="D511" i="32"/>
  <c r="D512" i="32"/>
  <c r="D513" i="32"/>
  <c r="D514" i="32"/>
  <c r="D515" i="32"/>
  <c r="D516" i="32"/>
  <c r="D517" i="32"/>
  <c r="D518" i="32"/>
  <c r="D519" i="32"/>
  <c r="D520" i="32"/>
  <c r="D521" i="32"/>
  <c r="D522" i="32"/>
  <c r="D523" i="32"/>
  <c r="D524" i="32"/>
  <c r="D525" i="32"/>
  <c r="D526" i="32"/>
  <c r="D527" i="32"/>
  <c r="D528" i="32"/>
  <c r="D531" i="32"/>
  <c r="D533" i="32"/>
  <c r="D534" i="32"/>
  <c r="D535" i="32"/>
  <c r="D536" i="32"/>
  <c r="D537" i="32"/>
  <c r="D538" i="32"/>
  <c r="D541" i="32"/>
  <c r="D542" i="32"/>
  <c r="D543" i="32"/>
  <c r="D544" i="32"/>
  <c r="D545" i="32"/>
  <c r="D547" i="32"/>
  <c r="D548" i="32"/>
  <c r="D549" i="32"/>
  <c r="D550" i="32"/>
  <c r="D551" i="32"/>
  <c r="D552" i="32"/>
  <c r="D553" i="32"/>
  <c r="D554" i="32"/>
  <c r="D556" i="32"/>
  <c r="D557" i="32"/>
  <c r="D558" i="32"/>
  <c r="D559" i="32"/>
  <c r="D560" i="32"/>
  <c r="D561" i="32"/>
  <c r="D562" i="32"/>
  <c r="D563" i="32"/>
  <c r="D564" i="32"/>
  <c r="D565" i="32"/>
  <c r="D566" i="32"/>
  <c r="D567" i="32"/>
  <c r="D568" i="32"/>
  <c r="D569" i="32"/>
  <c r="D570" i="32"/>
  <c r="D571" i="32"/>
  <c r="D572" i="32"/>
  <c r="D573" i="32"/>
  <c r="D574" i="32"/>
  <c r="D575" i="32"/>
  <c r="D576" i="32"/>
  <c r="D577" i="32"/>
  <c r="D578" i="32"/>
  <c r="D579" i="32"/>
  <c r="D580" i="32"/>
  <c r="D581" i="32"/>
  <c r="D582" i="32"/>
  <c r="D583" i="32"/>
  <c r="D584" i="32"/>
  <c r="D585" i="32"/>
  <c r="D586" i="32"/>
  <c r="D587" i="32"/>
  <c r="D588" i="32"/>
  <c r="D590" i="32"/>
  <c r="D591" i="32"/>
  <c r="D592" i="32"/>
  <c r="D594" i="32"/>
  <c r="D595" i="32"/>
  <c r="D596" i="32"/>
  <c r="D597" i="32"/>
  <c r="D598" i="32"/>
  <c r="D599" i="32"/>
  <c r="D600" i="32"/>
  <c r="D601" i="32"/>
  <c r="D602" i="32"/>
  <c r="D603" i="32"/>
  <c r="D604" i="32"/>
  <c r="D605" i="32"/>
  <c r="D606" i="32"/>
  <c r="D607" i="32"/>
  <c r="D608" i="32"/>
  <c r="D609" i="32"/>
  <c r="D610" i="32"/>
  <c r="D611" i="32"/>
  <c r="D613" i="32"/>
  <c r="D614" i="32"/>
  <c r="D615" i="32"/>
  <c r="D616" i="32"/>
  <c r="D617" i="32"/>
  <c r="D618" i="32"/>
  <c r="D621" i="32"/>
  <c r="D622" i="32"/>
  <c r="D623" i="32"/>
  <c r="D624" i="32"/>
  <c r="D625" i="32"/>
  <c r="D626" i="32"/>
  <c r="D628" i="32"/>
  <c r="D629" i="32"/>
  <c r="D630" i="32"/>
  <c r="D632" i="32"/>
  <c r="D633" i="32"/>
  <c r="D634" i="32"/>
  <c r="D635" i="32"/>
  <c r="D636" i="32"/>
  <c r="D637" i="32"/>
  <c r="D638" i="32"/>
  <c r="D639" i="32"/>
  <c r="D640" i="32"/>
  <c r="D641" i="32"/>
  <c r="D643" i="32"/>
  <c r="D645" i="32"/>
  <c r="D646" i="32"/>
  <c r="D647" i="32"/>
  <c r="D648" i="32"/>
  <c r="D649" i="32"/>
  <c r="D650" i="32"/>
  <c r="D651" i="32"/>
  <c r="D652" i="32"/>
  <c r="D654" i="32"/>
  <c r="D655" i="32"/>
  <c r="D656" i="32"/>
  <c r="D657" i="32"/>
  <c r="D658" i="32"/>
  <c r="D659" i="32"/>
  <c r="D660" i="32"/>
  <c r="D661" i="32"/>
  <c r="D662" i="32"/>
  <c r="D663" i="32"/>
  <c r="D664" i="32"/>
  <c r="D665" i="32"/>
  <c r="D666" i="32"/>
  <c r="D667" i="32"/>
  <c r="D668" i="32"/>
  <c r="D669" i="32"/>
  <c r="D670" i="32"/>
  <c r="D671" i="32"/>
  <c r="D672" i="32"/>
  <c r="D673" i="32"/>
  <c r="D674" i="32"/>
  <c r="D675" i="32"/>
  <c r="D676" i="32"/>
  <c r="D677" i="32"/>
  <c r="D678" i="32"/>
  <c r="D679" i="32"/>
  <c r="D680" i="32"/>
  <c r="D681" i="32"/>
  <c r="D682" i="32"/>
  <c r="D683" i="32"/>
  <c r="D685" i="32"/>
  <c r="D686" i="32"/>
  <c r="D687" i="32"/>
  <c r="D688" i="32"/>
  <c r="D689" i="32"/>
  <c r="D690" i="32"/>
  <c r="D691" i="32"/>
  <c r="D692" i="32"/>
  <c r="D695" i="32"/>
  <c r="D697" i="32"/>
  <c r="D698" i="32"/>
  <c r="D699" i="32"/>
  <c r="D700" i="32"/>
  <c r="D701" i="32"/>
  <c r="D702" i="32"/>
  <c r="D703" i="32"/>
  <c r="D704" i="32"/>
  <c r="D706" i="32"/>
  <c r="D707" i="32"/>
  <c r="D708" i="32"/>
  <c r="D709" i="32"/>
  <c r="D710" i="32"/>
  <c r="D711" i="32"/>
  <c r="D712" i="32"/>
  <c r="D713" i="32"/>
  <c r="D714" i="32"/>
  <c r="D716" i="32"/>
  <c r="D717" i="32"/>
  <c r="D718" i="32"/>
  <c r="D719" i="32"/>
  <c r="D720" i="32"/>
  <c r="D721" i="32"/>
  <c r="D722" i="32"/>
  <c r="D724" i="32"/>
  <c r="D725" i="32"/>
  <c r="D727" i="32"/>
  <c r="D728" i="32"/>
  <c r="D729" i="32"/>
  <c r="D730" i="32"/>
  <c r="D731" i="32"/>
  <c r="D733" i="32"/>
  <c r="D735" i="32"/>
  <c r="D736" i="32"/>
  <c r="D738" i="32"/>
  <c r="D739" i="32"/>
  <c r="D740" i="32"/>
  <c r="D742" i="32"/>
  <c r="D743" i="32"/>
  <c r="D744" i="32"/>
  <c r="D745" i="32"/>
  <c r="D746" i="32"/>
  <c r="D747" i="32"/>
  <c r="D749" i="32"/>
  <c r="D750" i="32"/>
  <c r="D752" i="32"/>
  <c r="D753" i="32"/>
  <c r="D754" i="32"/>
  <c r="D755" i="32"/>
  <c r="D756" i="32"/>
  <c r="D757" i="32"/>
  <c r="D758" i="32"/>
  <c r="D759" i="32"/>
  <c r="D760" i="32"/>
  <c r="D761" i="32"/>
  <c r="D762" i="32"/>
  <c r="D763" i="32"/>
  <c r="D764" i="32"/>
  <c r="D765" i="32"/>
  <c r="D766" i="32"/>
  <c r="D767" i="32"/>
  <c r="D768" i="32"/>
  <c r="D769" i="32"/>
  <c r="D770" i="32"/>
  <c r="D771" i="32"/>
  <c r="D774" i="32"/>
  <c r="D775" i="32"/>
  <c r="D776" i="32"/>
  <c r="D777" i="32"/>
  <c r="D778" i="32"/>
  <c r="D779" i="32"/>
  <c r="D780" i="32"/>
  <c r="D782" i="32"/>
  <c r="D783" i="32"/>
  <c r="D784" i="32"/>
  <c r="D785" i="32"/>
  <c r="D786" i="32"/>
  <c r="D787" i="32"/>
  <c r="D789" i="32"/>
  <c r="D790" i="32"/>
  <c r="D791" i="32"/>
  <c r="D792" i="32"/>
  <c r="D793" i="32"/>
  <c r="D794" i="32"/>
  <c r="D795" i="32"/>
  <c r="D796" i="32"/>
  <c r="D799" i="32"/>
  <c r="D800" i="32"/>
  <c r="D801" i="32"/>
  <c r="D802" i="32"/>
  <c r="D803" i="32"/>
  <c r="D804" i="32"/>
  <c r="D806" i="32"/>
  <c r="D807" i="32"/>
  <c r="D808" i="32"/>
  <c r="D809" i="32"/>
  <c r="D810" i="32"/>
  <c r="D812" i="32"/>
  <c r="D813" i="32"/>
  <c r="D814" i="32"/>
  <c r="D815" i="32"/>
  <c r="D816" i="32"/>
  <c r="D817" i="32"/>
  <c r="D818" i="32"/>
  <c r="D819" i="32"/>
  <c r="D821" i="32"/>
  <c r="D822" i="32"/>
  <c r="D823" i="32"/>
  <c r="D824" i="32"/>
  <c r="D825" i="32"/>
  <c r="D826" i="32"/>
  <c r="D827" i="32"/>
  <c r="D828" i="32"/>
  <c r="D829" i="32"/>
  <c r="D830" i="32"/>
  <c r="D831" i="32"/>
  <c r="D832" i="32"/>
  <c r="D833" i="32"/>
  <c r="D834" i="32"/>
  <c r="D835" i="32"/>
  <c r="D836" i="32"/>
  <c r="D837" i="32"/>
  <c r="D838" i="32"/>
  <c r="D839" i="32"/>
  <c r="D840" i="32"/>
  <c r="D841" i="32"/>
  <c r="D842" i="32"/>
  <c r="D843" i="32"/>
  <c r="D844" i="32"/>
  <c r="D845" i="32"/>
  <c r="D846" i="32"/>
  <c r="D848" i="32"/>
  <c r="D849" i="32"/>
  <c r="D851" i="32"/>
  <c r="D853" i="32"/>
  <c r="D854" i="32"/>
  <c r="D855" i="32"/>
  <c r="D856" i="32"/>
  <c r="D857" i="32"/>
  <c r="D858" i="32"/>
  <c r="D859" i="32"/>
  <c r="D860" i="32"/>
  <c r="D861" i="32"/>
  <c r="D862" i="32"/>
  <c r="D864" i="32"/>
  <c r="D865" i="32"/>
  <c r="D866" i="32"/>
  <c r="D867" i="32"/>
  <c r="D869" i="32"/>
  <c r="D870" i="32"/>
  <c r="D871" i="32"/>
  <c r="D872" i="32"/>
  <c r="D873" i="32"/>
  <c r="D874" i="32"/>
  <c r="D875" i="32"/>
  <c r="D876" i="32"/>
  <c r="D878" i="32"/>
  <c r="D879" i="32"/>
  <c r="D880" i="32"/>
  <c r="D881" i="32"/>
  <c r="D882" i="32"/>
  <c r="D883" i="32"/>
  <c r="D884" i="32"/>
  <c r="D885" i="32"/>
  <c r="D886" i="32"/>
  <c r="D887" i="32"/>
  <c r="D889" i="32"/>
  <c r="D890" i="32"/>
  <c r="D891" i="32"/>
  <c r="D892" i="32"/>
  <c r="D893" i="32"/>
  <c r="D895" i="32"/>
  <c r="D896" i="32"/>
  <c r="D898" i="32"/>
  <c r="D899" i="32"/>
  <c r="D901" i="32"/>
  <c r="D902" i="32"/>
  <c r="D903" i="32"/>
  <c r="D904" i="32"/>
  <c r="D905" i="32"/>
  <c r="D907" i="32"/>
  <c r="D908" i="32"/>
  <c r="D909" i="32"/>
  <c r="D910" i="32"/>
  <c r="D911" i="32"/>
  <c r="D912" i="32"/>
  <c r="D913" i="32"/>
  <c r="D915" i="32"/>
  <c r="D916" i="32"/>
  <c r="D917" i="32"/>
  <c r="D918" i="32"/>
  <c r="D919" i="32"/>
  <c r="D920" i="32"/>
  <c r="D921" i="32"/>
  <c r="D922" i="32"/>
  <c r="D923" i="32"/>
  <c r="E923" i="32" l="1"/>
  <c r="E922" i="32"/>
  <c r="E921" i="32"/>
  <c r="E920" i="32"/>
  <c r="E919" i="32"/>
  <c r="E918" i="32"/>
  <c r="E917" i="32"/>
  <c r="E916" i="32"/>
  <c r="E915" i="32"/>
  <c r="E914" i="32"/>
  <c r="E913" i="32"/>
  <c r="E912" i="32"/>
  <c r="E911" i="32"/>
  <c r="E910" i="32"/>
  <c r="E909" i="32"/>
  <c r="E908" i="32"/>
  <c r="E907" i="32"/>
  <c r="E906" i="32"/>
  <c r="E905" i="32"/>
  <c r="E904" i="32"/>
  <c r="E903" i="32"/>
  <c r="E902" i="32"/>
  <c r="E901" i="32"/>
  <c r="E900" i="32"/>
  <c r="E899" i="32"/>
  <c r="E898" i="32"/>
  <c r="E897" i="32"/>
  <c r="E896" i="32"/>
  <c r="E895" i="32"/>
  <c r="E894" i="32"/>
  <c r="E893" i="32"/>
  <c r="E892" i="32"/>
  <c r="E891" i="32"/>
  <c r="E890" i="32"/>
  <c r="E889" i="32"/>
  <c r="E888" i="32"/>
  <c r="E887" i="32"/>
  <c r="E886" i="32"/>
  <c r="E885" i="32"/>
  <c r="E884" i="32"/>
  <c r="E883" i="32"/>
  <c r="E882" i="32"/>
  <c r="E881" i="32"/>
  <c r="E880" i="32"/>
  <c r="E879" i="32"/>
  <c r="E878" i="32"/>
  <c r="E877" i="32"/>
  <c r="E876" i="32"/>
  <c r="E875" i="32"/>
  <c r="E874" i="32"/>
  <c r="E873" i="32"/>
  <c r="E872" i="32"/>
  <c r="E871" i="32"/>
  <c r="E870" i="32"/>
  <c r="E869" i="32"/>
  <c r="E868" i="32"/>
  <c r="E867" i="32"/>
  <c r="E866" i="32"/>
  <c r="E865" i="32"/>
  <c r="E864" i="32"/>
  <c r="E863" i="32"/>
  <c r="E862" i="32"/>
  <c r="E861" i="32"/>
  <c r="E860" i="32"/>
  <c r="E859" i="32"/>
  <c r="E858" i="32"/>
  <c r="E857" i="32"/>
  <c r="E856" i="32"/>
  <c r="E855" i="32"/>
  <c r="E854" i="32"/>
  <c r="E853" i="32"/>
  <c r="E852" i="32"/>
  <c r="E851" i="32"/>
  <c r="E850" i="32"/>
  <c r="E849" i="32"/>
  <c r="E848" i="32"/>
  <c r="E847" i="32"/>
  <c r="E846" i="32"/>
  <c r="E845" i="32"/>
  <c r="E844" i="32"/>
  <c r="E843" i="32"/>
  <c r="E842" i="32"/>
  <c r="E841" i="32"/>
  <c r="E840" i="32"/>
  <c r="E839" i="32"/>
  <c r="E838" i="32"/>
  <c r="E837" i="32"/>
  <c r="E836" i="32"/>
  <c r="E835" i="32"/>
  <c r="E834" i="32"/>
  <c r="E833" i="32"/>
  <c r="E832" i="32"/>
  <c r="E831" i="32"/>
  <c r="E830" i="32"/>
  <c r="E829" i="32"/>
  <c r="E828" i="32"/>
  <c r="E827" i="32"/>
  <c r="E826" i="32"/>
  <c r="E825" i="32"/>
  <c r="E824" i="32"/>
  <c r="E823" i="32"/>
  <c r="E822" i="32"/>
  <c r="E821" i="32"/>
  <c r="E820" i="32"/>
  <c r="E819" i="32"/>
  <c r="E818" i="32"/>
  <c r="E817" i="32"/>
  <c r="E816" i="32"/>
  <c r="E815" i="32"/>
  <c r="E814" i="32"/>
  <c r="E813" i="32"/>
  <c r="E812" i="32"/>
  <c r="E811" i="32"/>
  <c r="E810" i="32"/>
  <c r="E809" i="32"/>
  <c r="E808" i="32"/>
  <c r="E807" i="32"/>
  <c r="E806" i="32"/>
  <c r="E805" i="32"/>
  <c r="E804" i="32"/>
  <c r="E803" i="32"/>
  <c r="E802" i="32"/>
  <c r="E801" i="32"/>
  <c r="E800" i="32"/>
  <c r="E799" i="32"/>
  <c r="E798" i="32"/>
  <c r="E797" i="32"/>
  <c r="E796" i="32"/>
  <c r="E795" i="32"/>
  <c r="E794" i="32"/>
  <c r="E793" i="32"/>
  <c r="E792" i="32"/>
  <c r="E791" i="32"/>
  <c r="E790" i="32"/>
  <c r="E789" i="32"/>
  <c r="E788" i="32"/>
  <c r="E787" i="32"/>
  <c r="E786" i="32"/>
  <c r="E785" i="32"/>
  <c r="E784" i="32"/>
  <c r="E783" i="32"/>
  <c r="E782" i="32"/>
  <c r="E781" i="32"/>
  <c r="E780" i="32"/>
  <c r="E779" i="32"/>
  <c r="E778" i="32"/>
  <c r="E777" i="32"/>
  <c r="E776" i="32"/>
  <c r="E775" i="32"/>
  <c r="E774" i="32"/>
  <c r="E773" i="32"/>
  <c r="E772" i="32"/>
  <c r="E771" i="32"/>
  <c r="E770" i="32"/>
  <c r="E769" i="32"/>
  <c r="E768" i="32"/>
  <c r="E767" i="32"/>
  <c r="E766" i="32"/>
  <c r="E765" i="32"/>
  <c r="E764" i="32"/>
  <c r="E763" i="32"/>
  <c r="E762" i="32"/>
  <c r="E761" i="32"/>
  <c r="E760" i="32"/>
  <c r="E759" i="32"/>
  <c r="E758" i="32"/>
  <c r="E757" i="32"/>
  <c r="E756" i="32"/>
  <c r="E755" i="32"/>
  <c r="E754" i="32"/>
  <c r="E753" i="32"/>
  <c r="E752" i="32"/>
  <c r="E751" i="32"/>
  <c r="E750" i="32"/>
  <c r="E749" i="32"/>
  <c r="E748" i="32"/>
  <c r="E747" i="32"/>
  <c r="E746" i="32"/>
  <c r="E745" i="32"/>
  <c r="E744" i="32"/>
  <c r="E743" i="32"/>
  <c r="E742" i="32"/>
  <c r="E741" i="32"/>
  <c r="E740" i="32"/>
  <c r="E739" i="32"/>
  <c r="E738" i="32"/>
  <c r="E737" i="32"/>
  <c r="E736" i="32"/>
  <c r="E735" i="32"/>
  <c r="E734" i="32"/>
  <c r="E733" i="32"/>
  <c r="E732" i="32"/>
  <c r="E731" i="32"/>
  <c r="E730" i="32"/>
  <c r="E729" i="32"/>
  <c r="E728" i="32"/>
  <c r="E727" i="32"/>
  <c r="E726" i="32"/>
  <c r="E725" i="32"/>
  <c r="E724" i="32"/>
  <c r="E723" i="32"/>
  <c r="E722" i="32"/>
  <c r="E721" i="32"/>
  <c r="E720" i="32"/>
  <c r="E719" i="32"/>
  <c r="E718" i="32"/>
  <c r="E717" i="32"/>
  <c r="E716" i="32"/>
  <c r="E715" i="32"/>
  <c r="E714" i="32"/>
  <c r="E713" i="32"/>
  <c r="E712" i="32"/>
  <c r="E711" i="32"/>
  <c r="E710" i="32"/>
  <c r="E709" i="32"/>
  <c r="E708" i="32"/>
  <c r="E707" i="32"/>
  <c r="E706" i="32"/>
  <c r="E705" i="32"/>
  <c r="E704" i="32"/>
  <c r="E703" i="32"/>
  <c r="E702" i="32"/>
  <c r="E701" i="32"/>
  <c r="E700" i="32"/>
  <c r="E699" i="32"/>
  <c r="E698" i="32"/>
  <c r="E697" i="32"/>
  <c r="E696" i="32"/>
  <c r="E695" i="32"/>
  <c r="E694" i="32"/>
  <c r="E693" i="32"/>
  <c r="E692" i="32"/>
  <c r="E691" i="32"/>
  <c r="E690" i="32"/>
  <c r="E689" i="32"/>
  <c r="E688" i="32"/>
  <c r="E687" i="32"/>
  <c r="E686" i="32"/>
  <c r="E685" i="32"/>
  <c r="E684" i="32"/>
  <c r="E683" i="32"/>
  <c r="E682" i="32"/>
  <c r="E681" i="32"/>
  <c r="E680" i="32"/>
  <c r="E679" i="32"/>
  <c r="E678" i="32"/>
  <c r="E677" i="32"/>
  <c r="E676" i="32"/>
  <c r="E675" i="32"/>
  <c r="E674" i="32"/>
  <c r="E673" i="32"/>
  <c r="E672" i="32"/>
  <c r="E671" i="32"/>
  <c r="E670" i="32"/>
  <c r="E669" i="32"/>
  <c r="E668" i="32"/>
  <c r="E667" i="32"/>
  <c r="E666" i="32"/>
  <c r="E665" i="32"/>
  <c r="E664" i="32"/>
  <c r="E663" i="32"/>
  <c r="E662" i="32"/>
  <c r="E661" i="32"/>
  <c r="E660" i="32"/>
  <c r="E659" i="32"/>
  <c r="E658" i="32"/>
  <c r="E657" i="32"/>
  <c r="E656" i="32"/>
  <c r="E655" i="32"/>
  <c r="E654" i="32"/>
  <c r="E653" i="32"/>
  <c r="E652" i="32"/>
  <c r="E651" i="32"/>
  <c r="E650" i="32"/>
  <c r="E649" i="32"/>
  <c r="E648" i="32"/>
  <c r="E647" i="32"/>
  <c r="E646" i="32"/>
  <c r="E645" i="32"/>
  <c r="E644" i="32"/>
  <c r="E643" i="32"/>
  <c r="E642" i="32"/>
  <c r="E641" i="32"/>
  <c r="E640" i="32"/>
  <c r="E639" i="32"/>
  <c r="E638" i="32"/>
  <c r="E637" i="32"/>
  <c r="E636" i="32"/>
  <c r="E635" i="32"/>
  <c r="E634" i="32"/>
  <c r="E633" i="32"/>
  <c r="E632" i="32"/>
  <c r="E631" i="32"/>
  <c r="E630" i="32"/>
  <c r="E629" i="32"/>
  <c r="E628" i="32"/>
  <c r="E627" i="32"/>
  <c r="E626" i="32"/>
  <c r="E625" i="32"/>
  <c r="E624" i="32"/>
  <c r="E623" i="32"/>
  <c r="E622" i="32"/>
  <c r="E621" i="32"/>
  <c r="E620" i="32"/>
  <c r="E619" i="32"/>
  <c r="E618" i="32"/>
  <c r="E617" i="32"/>
  <c r="E616" i="32"/>
  <c r="E615" i="32"/>
  <c r="E614" i="32"/>
  <c r="E613" i="32"/>
  <c r="E612" i="32"/>
  <c r="E611" i="32"/>
  <c r="E610" i="32"/>
  <c r="E609" i="32"/>
  <c r="E608" i="32"/>
  <c r="E607" i="32"/>
  <c r="E606" i="32"/>
  <c r="E605" i="32"/>
  <c r="E604" i="32"/>
  <c r="E603" i="32"/>
  <c r="E602" i="32"/>
  <c r="E601" i="32"/>
  <c r="E600" i="32"/>
  <c r="E599" i="32"/>
  <c r="E598" i="32"/>
  <c r="E597" i="32"/>
  <c r="E596" i="32"/>
  <c r="E595" i="32"/>
  <c r="E594" i="32"/>
  <c r="E593" i="32"/>
  <c r="E592" i="32"/>
  <c r="E591" i="32"/>
  <c r="E590" i="32"/>
  <c r="E589" i="32"/>
  <c r="E588" i="32"/>
  <c r="E587" i="32"/>
  <c r="E586" i="32"/>
  <c r="E585" i="32"/>
  <c r="E584" i="32"/>
  <c r="E583" i="32"/>
  <c r="E582" i="32"/>
  <c r="E581" i="32"/>
  <c r="E580" i="32"/>
  <c r="E579" i="32"/>
  <c r="E578" i="32"/>
  <c r="E577" i="32"/>
  <c r="E576" i="32"/>
  <c r="E575" i="32"/>
  <c r="E574" i="32"/>
  <c r="E573" i="32"/>
  <c r="E572" i="32"/>
  <c r="E571" i="32"/>
  <c r="E570" i="32"/>
  <c r="E569" i="32"/>
  <c r="E568" i="32"/>
  <c r="E567" i="32"/>
  <c r="E566" i="32"/>
  <c r="E565" i="32"/>
  <c r="E564" i="32"/>
  <c r="E563" i="32"/>
  <c r="E562" i="32"/>
  <c r="E561" i="32"/>
  <c r="E560" i="32"/>
  <c r="E559" i="32"/>
  <c r="E558" i="32"/>
  <c r="E557" i="32"/>
  <c r="E556" i="32"/>
  <c r="E555" i="32"/>
  <c r="E554" i="32"/>
  <c r="E553" i="32"/>
  <c r="E552" i="32"/>
  <c r="E551" i="32"/>
  <c r="E550" i="32"/>
  <c r="E549" i="32"/>
  <c r="E548" i="32"/>
  <c r="E547" i="32"/>
  <c r="E546" i="32"/>
  <c r="E545" i="32"/>
  <c r="E544" i="32"/>
  <c r="E543" i="32"/>
  <c r="E542" i="32"/>
  <c r="E541" i="32"/>
  <c r="E540" i="32"/>
  <c r="E539" i="32"/>
  <c r="E538" i="32"/>
  <c r="E537" i="32"/>
  <c r="E536" i="32"/>
  <c r="E535" i="32"/>
  <c r="E534" i="32"/>
  <c r="E533" i="32"/>
  <c r="E532" i="32"/>
  <c r="E531" i="32"/>
  <c r="E530" i="32"/>
  <c r="E529" i="32"/>
  <c r="E528" i="32"/>
  <c r="E527" i="32"/>
  <c r="E526" i="32"/>
  <c r="E525" i="32"/>
  <c r="E524" i="32"/>
  <c r="E523" i="32"/>
  <c r="E522" i="32"/>
  <c r="E521" i="32"/>
  <c r="E520" i="32"/>
  <c r="E519" i="32"/>
  <c r="E518" i="32"/>
  <c r="E517" i="32"/>
  <c r="E516" i="32"/>
  <c r="E515" i="32"/>
  <c r="E514" i="32"/>
  <c r="E513" i="32"/>
  <c r="E512" i="32"/>
  <c r="E511" i="32"/>
  <c r="E510" i="32"/>
  <c r="E509" i="32"/>
  <c r="E508" i="32"/>
  <c r="E507" i="32"/>
  <c r="E506" i="32"/>
  <c r="E505" i="32"/>
  <c r="E504" i="32"/>
  <c r="E503" i="32"/>
  <c r="E502" i="32"/>
  <c r="E501" i="32"/>
  <c r="E500" i="32"/>
  <c r="E499" i="32"/>
  <c r="E498" i="32"/>
  <c r="E497" i="32"/>
  <c r="E496" i="32"/>
  <c r="E495" i="32"/>
  <c r="E494" i="32"/>
  <c r="E493" i="32"/>
  <c r="E492" i="32"/>
  <c r="E491" i="32"/>
  <c r="E490" i="32"/>
  <c r="E489" i="32"/>
  <c r="E488" i="32"/>
  <c r="E487" i="32"/>
  <c r="E486" i="32"/>
  <c r="E485" i="32"/>
  <c r="E484" i="32"/>
  <c r="E483" i="32"/>
  <c r="E482" i="32"/>
  <c r="E481" i="32"/>
  <c r="E480" i="32"/>
  <c r="E479" i="32"/>
  <c r="E478" i="32"/>
  <c r="E477" i="32"/>
  <c r="E476" i="32"/>
  <c r="E475" i="32"/>
  <c r="E474" i="32"/>
  <c r="E473" i="32"/>
  <c r="E472" i="32"/>
  <c r="E471" i="32"/>
  <c r="E470" i="32"/>
  <c r="E469" i="32"/>
  <c r="E468" i="32"/>
  <c r="E467" i="32"/>
  <c r="E466" i="32"/>
  <c r="E465" i="32"/>
  <c r="E464" i="32"/>
  <c r="E463" i="32"/>
  <c r="E462" i="32"/>
  <c r="E461" i="32"/>
  <c r="E460" i="32"/>
  <c r="E459" i="32"/>
  <c r="E458" i="32"/>
  <c r="E457" i="32"/>
  <c r="E456" i="32"/>
  <c r="E455" i="32"/>
  <c r="E454" i="32"/>
  <c r="E453" i="32"/>
  <c r="E452" i="32"/>
  <c r="E451" i="32"/>
  <c r="E450" i="32"/>
  <c r="E449" i="32"/>
  <c r="E448" i="32"/>
  <c r="E447" i="32"/>
  <c r="E446" i="32"/>
  <c r="E445" i="32"/>
  <c r="E444" i="32"/>
  <c r="E443" i="32"/>
  <c r="E442" i="32"/>
  <c r="E441" i="32"/>
  <c r="E440" i="32"/>
  <c r="E439" i="32"/>
  <c r="E438" i="32"/>
  <c r="E437" i="32"/>
  <c r="E436" i="32"/>
  <c r="E435" i="32"/>
  <c r="E434" i="32"/>
  <c r="E433" i="32"/>
  <c r="E432" i="32"/>
  <c r="E431" i="32"/>
  <c r="E430" i="32"/>
  <c r="E429" i="32"/>
  <c r="E428" i="32"/>
  <c r="E427" i="32"/>
  <c r="E426" i="32"/>
  <c r="E425" i="32"/>
  <c r="E424" i="32"/>
  <c r="E423" i="32"/>
  <c r="E422" i="32"/>
  <c r="E421" i="32"/>
  <c r="E420" i="32"/>
  <c r="E419" i="32"/>
  <c r="E418" i="32"/>
  <c r="E417" i="32"/>
  <c r="E416" i="32"/>
  <c r="E415" i="32"/>
  <c r="E414" i="32"/>
  <c r="E413" i="32"/>
  <c r="E412" i="32"/>
  <c r="E411" i="32"/>
  <c r="E410" i="32"/>
  <c r="E409" i="32"/>
  <c r="E408" i="32"/>
  <c r="E407" i="32"/>
  <c r="E406" i="32"/>
  <c r="E405" i="32"/>
  <c r="E404" i="32"/>
  <c r="E403" i="32"/>
  <c r="E402" i="32"/>
  <c r="E401" i="32"/>
  <c r="E400" i="32"/>
  <c r="E399" i="32"/>
  <c r="E398" i="32"/>
  <c r="E397" i="32"/>
  <c r="E396" i="32"/>
  <c r="E395" i="32"/>
  <c r="E394" i="32"/>
  <c r="E393" i="32"/>
  <c r="E392" i="32"/>
  <c r="E391" i="32"/>
  <c r="E390" i="32"/>
  <c r="E389" i="32"/>
  <c r="E388" i="32"/>
  <c r="E387" i="32"/>
  <c r="E386" i="32"/>
  <c r="E385" i="32"/>
  <c r="E384" i="32"/>
  <c r="E383" i="32"/>
  <c r="E382" i="32"/>
  <c r="E381" i="32"/>
  <c r="E380" i="32"/>
  <c r="E379" i="32"/>
  <c r="E378" i="32"/>
  <c r="E377" i="32"/>
  <c r="E376" i="32"/>
  <c r="E375" i="32"/>
  <c r="E374" i="32"/>
  <c r="E373" i="32"/>
  <c r="E372" i="32"/>
  <c r="E371" i="32"/>
  <c r="E370" i="32"/>
  <c r="E369" i="32"/>
  <c r="E368" i="32"/>
  <c r="E367" i="32"/>
  <c r="E366" i="32"/>
  <c r="E365" i="32"/>
  <c r="E364" i="32"/>
  <c r="E363" i="32"/>
  <c r="E362" i="32"/>
  <c r="E361" i="32"/>
  <c r="E360" i="32"/>
  <c r="E359" i="32"/>
  <c r="E358" i="32"/>
  <c r="E357" i="32"/>
  <c r="E356" i="32"/>
  <c r="E355" i="32"/>
  <c r="E354" i="32"/>
  <c r="E353" i="32"/>
  <c r="E352" i="32"/>
  <c r="E351" i="32"/>
  <c r="E350" i="32"/>
  <c r="E349" i="32"/>
  <c r="E348" i="32"/>
  <c r="E347" i="32"/>
  <c r="E346" i="32"/>
  <c r="E345" i="32"/>
  <c r="E344" i="32"/>
  <c r="E343" i="32"/>
  <c r="E342" i="32"/>
  <c r="E341" i="32"/>
  <c r="E340" i="32"/>
  <c r="E339" i="32"/>
  <c r="E338" i="32"/>
  <c r="E337" i="32"/>
  <c r="E336" i="32"/>
  <c r="E335" i="32"/>
  <c r="E334" i="32"/>
  <c r="E333" i="32"/>
  <c r="E332" i="32"/>
  <c r="E331" i="32"/>
  <c r="E330" i="32"/>
  <c r="E329" i="32"/>
  <c r="E328" i="32"/>
  <c r="E327" i="32"/>
  <c r="E326" i="32"/>
  <c r="E325" i="32"/>
  <c r="E324" i="32"/>
  <c r="E323" i="32"/>
  <c r="E322" i="32"/>
  <c r="E321" i="32"/>
  <c r="E320" i="32"/>
  <c r="E319" i="32"/>
  <c r="E318" i="32"/>
  <c r="E317" i="32"/>
  <c r="E316" i="32"/>
  <c r="E315" i="32"/>
  <c r="E314" i="32"/>
  <c r="E313" i="32"/>
  <c r="E312" i="32"/>
  <c r="E311" i="32"/>
  <c r="E310" i="32"/>
  <c r="E309" i="32"/>
  <c r="E308" i="32"/>
  <c r="E307" i="32"/>
  <c r="E306" i="32"/>
  <c r="E305" i="32"/>
  <c r="E304" i="32"/>
  <c r="E303" i="32"/>
  <c r="E302" i="32"/>
  <c r="E301" i="32"/>
  <c r="E300" i="32"/>
  <c r="E299" i="32"/>
  <c r="E298" i="32"/>
  <c r="E297" i="32"/>
  <c r="E296" i="32"/>
  <c r="E295" i="32"/>
  <c r="E294" i="32"/>
  <c r="E293" i="32"/>
  <c r="E292" i="32"/>
  <c r="E291" i="32"/>
  <c r="E290" i="32"/>
  <c r="E289" i="32"/>
  <c r="E288" i="32"/>
  <c r="E287" i="32"/>
  <c r="E286" i="32"/>
  <c r="E285" i="32"/>
  <c r="E284" i="32"/>
  <c r="E283" i="32"/>
  <c r="E282" i="32"/>
  <c r="E281" i="32"/>
  <c r="E280" i="32"/>
  <c r="E279" i="32"/>
  <c r="E278" i="32"/>
  <c r="E277" i="32"/>
  <c r="E276" i="32"/>
  <c r="E275" i="32"/>
  <c r="E274" i="32"/>
  <c r="E273" i="32"/>
  <c r="E272" i="32"/>
  <c r="E271" i="32"/>
  <c r="E270" i="32"/>
  <c r="E269" i="32"/>
  <c r="E268" i="32"/>
  <c r="E267" i="32"/>
  <c r="E266" i="32"/>
  <c r="E265" i="32"/>
  <c r="E264" i="32"/>
  <c r="E263" i="32"/>
  <c r="E262" i="32"/>
  <c r="E261" i="32"/>
  <c r="E260" i="32"/>
  <c r="E259" i="32"/>
  <c r="E258" i="32"/>
  <c r="E257" i="32"/>
  <c r="E256" i="32"/>
  <c r="E255" i="32"/>
  <c r="E254" i="32"/>
  <c r="E253" i="32"/>
  <c r="E252" i="32"/>
  <c r="E251" i="32"/>
  <c r="E250" i="32"/>
  <c r="E249" i="32"/>
  <c r="E248" i="32"/>
  <c r="E247" i="32"/>
  <c r="E246" i="32"/>
  <c r="E245" i="32"/>
  <c r="E244" i="32"/>
  <c r="E243" i="32"/>
  <c r="E242" i="32"/>
  <c r="E241" i="32"/>
  <c r="E240" i="32"/>
  <c r="E239" i="32"/>
  <c r="E238" i="32"/>
  <c r="E237" i="32"/>
  <c r="E236" i="32"/>
  <c r="E235" i="32"/>
  <c r="E234" i="32"/>
  <c r="E233" i="32"/>
  <c r="E232" i="32"/>
  <c r="E231" i="32"/>
  <c r="E230" i="32"/>
  <c r="E229" i="32"/>
  <c r="E228" i="32"/>
  <c r="E227"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200" i="32"/>
  <c r="E199" i="32"/>
  <c r="E198" i="32"/>
  <c r="E197" i="32"/>
  <c r="E196" i="32"/>
  <c r="E195" i="32"/>
  <c r="E194" i="32"/>
  <c r="E193"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65" i="32"/>
  <c r="E164" i="32"/>
  <c r="E163" i="32"/>
  <c r="E162" i="32"/>
  <c r="E161" i="32"/>
  <c r="E160" i="32"/>
  <c r="E159" i="32"/>
  <c r="E158" i="32"/>
  <c r="E157" i="32"/>
  <c r="E156" i="32"/>
  <c r="E155" i="32"/>
  <c r="E154" i="32"/>
  <c r="E153" i="32"/>
  <c r="E152" i="32"/>
  <c r="E151" i="32"/>
  <c r="E150" i="32"/>
  <c r="E149" i="32"/>
  <c r="E148" i="32"/>
  <c r="E147" i="32"/>
  <c r="E146" i="32"/>
  <c r="E145" i="32"/>
  <c r="E144" i="32"/>
  <c r="E143" i="32"/>
  <c r="E142" i="32"/>
  <c r="E141" i="32"/>
  <c r="E140" i="32"/>
  <c r="E139" i="32"/>
  <c r="E138" i="32"/>
  <c r="E137" i="32"/>
  <c r="E136" i="32"/>
  <c r="E135" i="32"/>
  <c r="E134" i="32"/>
  <c r="E133" i="32"/>
  <c r="E132" i="32"/>
  <c r="E131" i="32"/>
  <c r="E130" i="32"/>
  <c r="E129" i="32"/>
  <c r="E128" i="32"/>
  <c r="E127" i="32"/>
  <c r="E126" i="32"/>
  <c r="E125" i="32"/>
  <c r="E124" i="32"/>
  <c r="E123" i="32"/>
  <c r="E122" i="32"/>
  <c r="E121" i="32"/>
  <c r="E120" i="32"/>
  <c r="E119" i="32"/>
  <c r="E118" i="32"/>
  <c r="E117" i="32"/>
  <c r="E116"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E84" i="32"/>
  <c r="E83" i="32"/>
  <c r="E82" i="32"/>
  <c r="E81" i="32"/>
  <c r="E80" i="32"/>
  <c r="E79" i="32"/>
  <c r="E78" i="32"/>
  <c r="E77" i="32"/>
  <c r="E76"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E44" i="32"/>
  <c r="E43" i="32"/>
  <c r="E42" i="32"/>
  <c r="E41"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E13" i="32"/>
  <c r="E12" i="32"/>
  <c r="E11" i="32"/>
  <c r="E10" i="32"/>
  <c r="E9" i="32"/>
  <c r="G8" i="32"/>
  <c r="E7" i="32"/>
  <c r="E6" i="32"/>
  <c r="E5" i="32"/>
  <c r="E4" i="32"/>
  <c r="E3" i="32"/>
  <c r="BR11" i="17"/>
  <c r="BQ11" i="17"/>
  <c r="BP11" i="17"/>
  <c r="BO11" i="17"/>
  <c r="BN11" i="17"/>
  <c r="BM11" i="17"/>
  <c r="BL11" i="17"/>
  <c r="BK11" i="17"/>
  <c r="BJ11" i="17"/>
  <c r="BI11" i="17"/>
  <c r="BH11" i="17"/>
  <c r="BG11" i="17"/>
  <c r="BF11" i="17"/>
  <c r="BE11" i="17"/>
  <c r="BD11" i="17"/>
  <c r="BC11" i="17"/>
  <c r="BB11" i="17"/>
  <c r="BA11" i="17"/>
  <c r="AZ11" i="17"/>
  <c r="AY11" i="17"/>
  <c r="AX11" i="17"/>
  <c r="AW11" i="17"/>
  <c r="AV11" i="17"/>
  <c r="AU11" i="17"/>
  <c r="AT11" i="17"/>
  <c r="AS11" i="17"/>
  <c r="AR11" i="17"/>
  <c r="AQ11" i="17"/>
  <c r="AP11" i="17"/>
  <c r="AO11" i="17"/>
  <c r="AN11" i="17"/>
  <c r="G9" i="17"/>
  <c r="F9" i="17"/>
  <c r="A9" i="17"/>
  <c r="A1" i="5" l="1"/>
  <c r="C5" i="15"/>
  <c r="B3" i="12" l="1"/>
  <c r="BR4" i="17"/>
  <c r="BR9" i="17" s="1"/>
  <c r="BQ4" i="17"/>
  <c r="BQ9" i="17" s="1"/>
  <c r="BP4" i="17"/>
  <c r="BP9" i="17" s="1"/>
  <c r="BO4" i="17"/>
  <c r="BO9" i="17" s="1"/>
  <c r="BN4" i="17"/>
  <c r="BN9" i="17" s="1"/>
  <c r="BM4" i="17"/>
  <c r="BM9" i="17" s="1"/>
  <c r="BL4" i="17"/>
  <c r="BL9" i="17" s="1"/>
  <c r="BK4" i="17"/>
  <c r="BK9" i="17" s="1"/>
  <c r="BJ4" i="17"/>
  <c r="BJ9" i="17" s="1"/>
  <c r="BI4" i="17"/>
  <c r="BI9" i="17" s="1"/>
  <c r="BH4" i="17"/>
  <c r="BH9" i="17" s="1"/>
  <c r="BG4" i="17"/>
  <c r="BG9" i="17" s="1"/>
  <c r="BF4" i="17"/>
  <c r="BF9" i="17" s="1"/>
  <c r="BE4" i="17"/>
  <c r="BE9" i="17" s="1"/>
  <c r="BD4" i="17"/>
  <c r="BD9" i="17" s="1"/>
  <c r="BC4" i="17"/>
  <c r="BC9" i="17" s="1"/>
  <c r="BB4" i="17"/>
  <c r="BB9" i="17" s="1"/>
  <c r="BA4" i="17"/>
  <c r="BA9" i="17" s="1"/>
  <c r="AZ4" i="17"/>
  <c r="AZ9" i="17" s="1"/>
  <c r="AY4" i="17"/>
  <c r="AY9" i="17" s="1"/>
  <c r="AX4" i="17"/>
  <c r="AX9" i="17" s="1"/>
  <c r="AW4" i="17"/>
  <c r="AW9" i="17" s="1"/>
  <c r="AV4" i="17"/>
  <c r="AV9" i="17" s="1"/>
  <c r="AU4" i="17"/>
  <c r="AU9" i="17" s="1"/>
  <c r="AT4" i="17"/>
  <c r="AT9" i="17" s="1"/>
  <c r="AS4" i="17"/>
  <c r="AS9" i="17" s="1"/>
  <c r="AR4" i="17"/>
  <c r="AR9" i="17" s="1"/>
  <c r="AQ4" i="17"/>
  <c r="AQ9" i="17" s="1"/>
  <c r="AP4" i="17"/>
  <c r="AP9" i="17" s="1"/>
  <c r="AO4" i="17"/>
  <c r="AO9" i="17" s="1"/>
  <c r="AM4" i="17" l="1"/>
  <c r="T4" i="17"/>
  <c r="S4" i="17"/>
  <c r="A4" i="17" l="1"/>
  <c r="BX4" i="17" l="1"/>
  <c r="H4" i="17" l="1"/>
  <c r="AG4" i="17"/>
  <c r="AI4" i="17"/>
  <c r="F9" i="1" l="1"/>
  <c r="F7" i="1"/>
  <c r="B5" i="5" l="1"/>
  <c r="E25" i="1"/>
  <c r="BW4" i="17" s="1"/>
  <c r="B4" i="12"/>
  <c r="E1" i="12"/>
  <c r="D5" i="15"/>
  <c r="D1" i="5"/>
  <c r="D4" i="17"/>
  <c r="E1" i="1"/>
  <c r="E1" i="9" s="1"/>
  <c r="E1" i="15"/>
  <c r="G1" i="25"/>
  <c r="C4" i="17"/>
  <c r="C9" i="17" s="1"/>
  <c r="AL4" i="17"/>
  <c r="E5" i="5"/>
  <c r="E3" i="5" s="1"/>
  <c r="D5" i="5"/>
  <c r="D3" i="5" s="1"/>
  <c r="AA4" i="17" s="1"/>
  <c r="Q4" i="17"/>
  <c r="P4" i="17"/>
  <c r="A7" i="15"/>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G5" i="5"/>
  <c r="G3" i="5" s="1"/>
  <c r="E16" i="10"/>
  <c r="O4" i="17" s="1"/>
  <c r="I4" i="17" l="1"/>
  <c r="E24" i="1"/>
  <c r="BV4" i="17" s="1"/>
  <c r="AJ4" i="17"/>
  <c r="AN4" i="17" s="1"/>
  <c r="AK4" i="17" s="1"/>
  <c r="C9" i="25"/>
  <c r="I9" i="25" s="1"/>
  <c r="AD4" i="17" s="1"/>
  <c r="AB4" i="17"/>
  <c r="D1" i="10"/>
  <c r="C13" i="25"/>
  <c r="I13" i="25" s="1"/>
  <c r="AE4" i="17" s="1"/>
  <c r="BS4" i="17"/>
  <c r="BY4" i="17" s="1"/>
  <c r="F5" i="5"/>
  <c r="Y4" i="17"/>
  <c r="F4" i="17"/>
  <c r="E4" i="17"/>
  <c r="E9" i="17" s="1"/>
  <c r="B4" i="17"/>
  <c r="B9" i="17" s="1"/>
  <c r="AN9" i="17" l="1"/>
  <c r="A1" i="17"/>
  <c r="F3" i="5"/>
  <c r="X4" i="17" s="1"/>
  <c r="C19" i="25"/>
  <c r="I19" i="25" s="1"/>
  <c r="BT4" i="17"/>
  <c r="BU4" i="17"/>
  <c r="BZ4" i="17" s="1"/>
  <c r="AF4" i="17"/>
  <c r="AH4" i="17" s="1"/>
  <c r="E8" i="32"/>
  <c r="E7" i="1" s="1"/>
  <c r="A79" i="5" l="1"/>
  <c r="B9" i="5" l="1"/>
  <c r="C9" i="5" s="1"/>
  <c r="B55" i="5"/>
  <c r="C55" i="5" s="1"/>
  <c r="B47" i="5"/>
  <c r="C47" i="5" s="1"/>
  <c r="B39" i="5"/>
  <c r="C39" i="5" s="1"/>
  <c r="B31" i="5"/>
  <c r="C31" i="5" s="1"/>
  <c r="B23" i="5"/>
  <c r="C23" i="5" s="1"/>
  <c r="B15" i="5"/>
  <c r="C15" i="5" s="1"/>
  <c r="B7" i="5"/>
  <c r="C7" i="5" s="1"/>
  <c r="B54" i="5"/>
  <c r="C54" i="5" s="1"/>
  <c r="B46" i="5"/>
  <c r="C46" i="5" s="1"/>
  <c r="B38" i="5"/>
  <c r="C38" i="5" s="1"/>
  <c r="B30" i="5"/>
  <c r="C30" i="5" s="1"/>
  <c r="B22" i="5"/>
  <c r="C22" i="5" s="1"/>
  <c r="B14" i="5"/>
  <c r="C14" i="5" s="1"/>
  <c r="B6" i="5"/>
  <c r="C6" i="5" s="1"/>
  <c r="B53" i="5"/>
  <c r="C53" i="5" s="1"/>
  <c r="B45" i="5"/>
  <c r="C45" i="5" s="1"/>
  <c r="B37" i="5"/>
  <c r="C37" i="5" s="1"/>
  <c r="B29" i="5"/>
  <c r="C29" i="5" s="1"/>
  <c r="B21" i="5"/>
  <c r="C21" i="5" s="1"/>
  <c r="B13" i="5"/>
  <c r="C13" i="5" s="1"/>
  <c r="B52" i="5"/>
  <c r="C52" i="5" s="1"/>
  <c r="B44" i="5"/>
  <c r="C44" i="5" s="1"/>
  <c r="B36" i="5"/>
  <c r="C36" i="5" s="1"/>
  <c r="B28" i="5"/>
  <c r="C28" i="5" s="1"/>
  <c r="B20" i="5"/>
  <c r="C20" i="5" s="1"/>
  <c r="B12" i="5"/>
  <c r="C12" i="5" s="1"/>
  <c r="B51" i="5"/>
  <c r="C51" i="5" s="1"/>
  <c r="B43" i="5"/>
  <c r="C43" i="5" s="1"/>
  <c r="B35" i="5"/>
  <c r="C35" i="5" s="1"/>
  <c r="B27" i="5"/>
  <c r="C27" i="5" s="1"/>
  <c r="B19" i="5"/>
  <c r="C19" i="5" s="1"/>
  <c r="B11" i="5"/>
  <c r="C11" i="5" s="1"/>
  <c r="B50" i="5"/>
  <c r="C50" i="5" s="1"/>
  <c r="B42" i="5"/>
  <c r="C42" i="5" s="1"/>
  <c r="B34" i="5"/>
  <c r="C34" i="5" s="1"/>
  <c r="B26" i="5"/>
  <c r="C26" i="5" s="1"/>
  <c r="B18" i="5"/>
  <c r="C18" i="5" s="1"/>
  <c r="B10" i="5"/>
  <c r="C10" i="5" s="1"/>
  <c r="B49" i="5"/>
  <c r="C49" i="5" s="1"/>
  <c r="B41" i="5"/>
  <c r="C41" i="5" s="1"/>
  <c r="B33" i="5"/>
  <c r="C33" i="5" s="1"/>
  <c r="B25" i="5"/>
  <c r="C25" i="5" s="1"/>
  <c r="B17" i="5"/>
  <c r="C17" i="5" s="1"/>
  <c r="B48" i="5"/>
  <c r="C48" i="5" s="1"/>
  <c r="B40" i="5"/>
  <c r="C40" i="5" s="1"/>
  <c r="B32" i="5"/>
  <c r="C32" i="5" s="1"/>
  <c r="B24" i="5"/>
  <c r="C24" i="5" s="1"/>
  <c r="B16" i="5"/>
  <c r="C16" i="5" s="1"/>
  <c r="B8" i="5"/>
  <c r="C8" i="5" s="1"/>
  <c r="B3" i="5" l="1"/>
</calcChain>
</file>

<file path=xl/sharedStrings.xml><?xml version="1.0" encoding="utf-8"?>
<sst xmlns="http://schemas.openxmlformats.org/spreadsheetml/2006/main" count="18861" uniqueCount="8415">
  <si>
    <t>地方会</t>
    <rPh sb="0" eb="3">
      <t>チホウカイ</t>
    </rPh>
    <phoneticPr fontId="3"/>
  </si>
  <si>
    <t>専門医研修カリキュラム名</t>
    <rPh sb="2" eb="3">
      <t>イ</t>
    </rPh>
    <phoneticPr fontId="3"/>
  </si>
  <si>
    <t>施設名</t>
    <rPh sb="0" eb="2">
      <t>シセツ</t>
    </rPh>
    <rPh sb="2" eb="3">
      <t>メイ</t>
    </rPh>
    <phoneticPr fontId="3"/>
  </si>
  <si>
    <t>基幹/連携</t>
    <rPh sb="0" eb="2">
      <t>キカン</t>
    </rPh>
    <rPh sb="3" eb="5">
      <t>レンケイ</t>
    </rPh>
    <phoneticPr fontId="3"/>
  </si>
  <si>
    <t>施設管理番号</t>
    <rPh sb="0" eb="2">
      <t>シセツ</t>
    </rPh>
    <rPh sb="2" eb="4">
      <t>カンリ</t>
    </rPh>
    <rPh sb="4" eb="6">
      <t>バンゴウ</t>
    </rPh>
    <phoneticPr fontId="3"/>
  </si>
  <si>
    <t>北海道</t>
  </si>
  <si>
    <t>国立大学法人北海道大学病院</t>
  </si>
  <si>
    <t>基幹</t>
  </si>
  <si>
    <t>独立行政法人労働者健康安全機構　釧路労災病院</t>
  </si>
  <si>
    <t>北見赤十字病院</t>
  </si>
  <si>
    <t>市立札幌病院</t>
  </si>
  <si>
    <t>市立釧路総合病院</t>
  </si>
  <si>
    <t>砂川市立病院</t>
  </si>
  <si>
    <t>旭川赤十字病院</t>
  </si>
  <si>
    <t>王子総合病院</t>
  </si>
  <si>
    <t>札幌医科大学附属病院</t>
  </si>
  <si>
    <t>医療法人　東札幌病院</t>
  </si>
  <si>
    <t>旭川医科大学病院</t>
  </si>
  <si>
    <t>社会医療法人　北斗　北斗病院</t>
  </si>
  <si>
    <t>東北</t>
  </si>
  <si>
    <t>青森県立中央病院</t>
  </si>
  <si>
    <t>医療法人雄心会　青森新都市病院</t>
  </si>
  <si>
    <t>弘前大学医学部附属病院</t>
  </si>
  <si>
    <t>八戸市立市民病院</t>
  </si>
  <si>
    <t>市立函館病院</t>
  </si>
  <si>
    <t>秋田厚生医療センター</t>
  </si>
  <si>
    <t>秋田大学医学部附属病院</t>
  </si>
  <si>
    <t>秋田赤十字病院</t>
  </si>
  <si>
    <t>岩手県立中央病院</t>
  </si>
  <si>
    <t>岩手県立中部病院</t>
  </si>
  <si>
    <t>東北大学病院</t>
  </si>
  <si>
    <t>山形大学医学部附属病院</t>
  </si>
  <si>
    <t>日本海総合病院</t>
  </si>
  <si>
    <t>いわき市医療センター</t>
  </si>
  <si>
    <t>宮城県立がんセンター</t>
  </si>
  <si>
    <t>大崎市民病院</t>
  </si>
  <si>
    <t>仙台市立病院</t>
  </si>
  <si>
    <t>独立行政法人国立病院機構水戸医療センター</t>
  </si>
  <si>
    <t>石巻赤十字病院</t>
  </si>
  <si>
    <t>山形県立中央病院</t>
  </si>
  <si>
    <t>公立置賜総合病院</t>
  </si>
  <si>
    <t>北村山公立病院</t>
  </si>
  <si>
    <t>米沢市立病院</t>
  </si>
  <si>
    <t>山形県立新庄病院</t>
  </si>
  <si>
    <t>公立大学法人福島県立医科大学附属病院</t>
  </si>
  <si>
    <t>公益財団法人　星総合病院</t>
  </si>
  <si>
    <t>公益財団法人ときわ会常磐病院</t>
  </si>
  <si>
    <t>関東</t>
  </si>
  <si>
    <t>筑波大学附属病院</t>
  </si>
  <si>
    <t>茨城西南医療センター病院</t>
  </si>
  <si>
    <t>株式会社　日立製作所　日立総合病院</t>
  </si>
  <si>
    <t>とちぎメディカルセンターしもつが</t>
  </si>
  <si>
    <t>新小山市民病院</t>
  </si>
  <si>
    <t>群馬大学医学部附属病院</t>
  </si>
  <si>
    <t>前橋赤十字病院</t>
  </si>
  <si>
    <t>獨協医科大学埼玉医療センター</t>
  </si>
  <si>
    <t>社会医療法人財団　石心会　埼玉石心会病院</t>
  </si>
  <si>
    <t>埼玉医科大学国際医療センター</t>
  </si>
  <si>
    <t>埼玉医科大学総合医療センター</t>
  </si>
  <si>
    <t>大和市立病院</t>
  </si>
  <si>
    <t>社会医療法人財団　慈泉会　相澤病院</t>
  </si>
  <si>
    <t>医療法人　慈正会　丸山記念総合病院</t>
  </si>
  <si>
    <t>さいたま赤十字病院</t>
  </si>
  <si>
    <t>国際医療福祉大学成田病院</t>
  </si>
  <si>
    <t>防衛医科大学校病院</t>
  </si>
  <si>
    <t>新潟県立中央病院</t>
  </si>
  <si>
    <t>新潟県立がんセンター新潟病院</t>
  </si>
  <si>
    <t>新潟県立新発田病院</t>
  </si>
  <si>
    <t>新潟市民病院</t>
  </si>
  <si>
    <t>新潟大学医歯学総合病院</t>
  </si>
  <si>
    <t>船橋市立医療センター</t>
  </si>
  <si>
    <t>医療法人鉄蕉会　亀田総合病院</t>
  </si>
  <si>
    <t>社会医療法人敬愛会　中頭病院</t>
  </si>
  <si>
    <t>川崎医科大学総合医療センター</t>
  </si>
  <si>
    <t>三河乳がんクリニック</t>
  </si>
  <si>
    <t>千葉大学医学部附属病院</t>
  </si>
  <si>
    <t>千葉県がんセンター</t>
  </si>
  <si>
    <t>国保直営総合病院　君津中央病院</t>
  </si>
  <si>
    <t>千葉市立海浜病院</t>
  </si>
  <si>
    <t>聖マリアンナ医科大学病院</t>
  </si>
  <si>
    <t>国立研究開発法人　国立がん研究センター中央病院</t>
  </si>
  <si>
    <t>川口市立医療センター</t>
  </si>
  <si>
    <t>公立大学法人横浜市立大学附属病院</t>
  </si>
  <si>
    <t>国家公務員共済組合連合会　平塚共済病院</t>
  </si>
  <si>
    <t>社会福祉法人恩賜財団済生会支部神奈川県済生会横浜市南部病院</t>
  </si>
  <si>
    <t>北里大学病院</t>
  </si>
  <si>
    <t>平塚市民病院</t>
  </si>
  <si>
    <t>日本赤十字社栃木県支部足利赤十字病院</t>
  </si>
  <si>
    <t>那須赤十字病院</t>
  </si>
  <si>
    <t>川崎市立川崎病院</t>
  </si>
  <si>
    <t>独立行政法人国立病院機構　相模原病院</t>
  </si>
  <si>
    <t>一般財団法人　神奈川県警友会　けいゆう病院</t>
  </si>
  <si>
    <t>社会医療法人財団　大和会　東大和病院</t>
  </si>
  <si>
    <t>東海大学医学部付属病院</t>
  </si>
  <si>
    <t>東海大学医学部付属八王子病院</t>
  </si>
  <si>
    <t>医療法人尽誠会　山近記念総合病院</t>
  </si>
  <si>
    <t>横浜市立市民病院</t>
  </si>
  <si>
    <t>横浜市立みなと赤十字病院</t>
  </si>
  <si>
    <t>藤沢市民病院</t>
  </si>
  <si>
    <t>茅ヶ崎市立病院</t>
  </si>
  <si>
    <t>東京医科大学病院</t>
  </si>
  <si>
    <t>帝京大学医学部附属病院</t>
  </si>
  <si>
    <t>東京都済生会中央病院</t>
  </si>
  <si>
    <t>日本大学医学部附属板橋病院</t>
  </si>
  <si>
    <t>日本大学病院</t>
  </si>
  <si>
    <t>本庄総合病院</t>
  </si>
  <si>
    <t>東京慈恵会医科大学附属病院</t>
  </si>
  <si>
    <t>東京慈恵会医科大学葛飾医療センター</t>
  </si>
  <si>
    <t>東京慈恵会医科大学附属柏病院</t>
  </si>
  <si>
    <t>東邦大学医療センター大森病院</t>
  </si>
  <si>
    <t>友愛記念病院</t>
  </si>
  <si>
    <t>東邦大学医療センター大橋病院</t>
  </si>
  <si>
    <t>昭和大学藤が丘病院</t>
  </si>
  <si>
    <t>昭和大学江東豊洲病院</t>
  </si>
  <si>
    <t>昭和大学横浜市北部病院</t>
  </si>
  <si>
    <t>NTT東日本関東病院</t>
  </si>
  <si>
    <t>東京女子医科大学病院</t>
  </si>
  <si>
    <t>聖路加国際病院</t>
  </si>
  <si>
    <t>東京女子医科大学附属八千代医療センター</t>
  </si>
  <si>
    <t>東京大学医学部附属病院</t>
  </si>
  <si>
    <t>日本赤十字社医療センター</t>
  </si>
  <si>
    <t>帝京大学医学部附属溝口病院</t>
  </si>
  <si>
    <t>医療法人徳洲会　湘南鎌倉総合病院</t>
  </si>
  <si>
    <t>武蔵野赤十字病院</t>
  </si>
  <si>
    <t>社会福祉法人　三井記念病院</t>
  </si>
  <si>
    <t>埼玉協同病院</t>
  </si>
  <si>
    <t>慶應義塾大学病院</t>
  </si>
  <si>
    <t>水戸赤十字病院</t>
  </si>
  <si>
    <t>川崎市立井田病院</t>
  </si>
  <si>
    <t>東京歯科大学市川総合病院</t>
  </si>
  <si>
    <t>国家公務員共済組合連合会　立川病院</t>
  </si>
  <si>
    <t>静岡赤十字病院</t>
  </si>
  <si>
    <t>日本医科大学付属病院</t>
  </si>
  <si>
    <t>日本医科大学武蔵小杉病院</t>
  </si>
  <si>
    <t>日本医科大学多摩永山病院</t>
  </si>
  <si>
    <t>順天堂大学医学部附属順天堂医院</t>
  </si>
  <si>
    <t>順天堂大学医学部附属浦安病院</t>
  </si>
  <si>
    <t>順天堂大学医学部附属静岡病院</t>
  </si>
  <si>
    <t>越谷市立病院</t>
  </si>
  <si>
    <t>名古屋大学医学部附属病院</t>
  </si>
  <si>
    <t>虎の門病院</t>
  </si>
  <si>
    <t>東京医科大学茨城医療センター</t>
  </si>
  <si>
    <t>東京医科大学八王子医療センター</t>
  </si>
  <si>
    <t>東京女子医科大学附属足立医療センター</t>
  </si>
  <si>
    <t>立川相互病院</t>
  </si>
  <si>
    <t>中部</t>
  </si>
  <si>
    <t>山梨大学医学部附属病院</t>
  </si>
  <si>
    <t>独立行政法人地域医療機能推進機構　山梨病院</t>
  </si>
  <si>
    <t>島田市立総合医療センター</t>
  </si>
  <si>
    <t>浜松医科大学医学部附属病院</t>
  </si>
  <si>
    <t>愛知県がんセンター</t>
  </si>
  <si>
    <t>磐田市立総合病院</t>
  </si>
  <si>
    <t>静岡県立静岡がんセンター</t>
  </si>
  <si>
    <t>静岡県立総合病院</t>
  </si>
  <si>
    <t>浜松医療センター</t>
  </si>
  <si>
    <t>藤枝市立総合病院</t>
  </si>
  <si>
    <t>富士宮市立病院</t>
  </si>
  <si>
    <t>静岡済生会総合病院</t>
  </si>
  <si>
    <t>信州大学医学部附属病院</t>
  </si>
  <si>
    <t>松本市立病院</t>
  </si>
  <si>
    <t>飯田市立病院</t>
  </si>
  <si>
    <t>伊那中央病院</t>
  </si>
  <si>
    <t>長野赤十字病院</t>
  </si>
  <si>
    <t>富山県立中央病院</t>
  </si>
  <si>
    <t>高岡市民病院</t>
  </si>
  <si>
    <t>石川県立中央病院</t>
  </si>
  <si>
    <t>金沢医科大学病院</t>
  </si>
  <si>
    <t>福井県済生会病院</t>
  </si>
  <si>
    <t>福井県立病院</t>
  </si>
  <si>
    <t>福井大学医学部附属病院</t>
  </si>
  <si>
    <t>市立敦賀病院</t>
  </si>
  <si>
    <t>大垣市民病院</t>
  </si>
  <si>
    <t>朝日大学病院</t>
  </si>
  <si>
    <t>中部国際医療センター</t>
  </si>
  <si>
    <t>岐阜県厚生農業協同組合連合会　岐阜・西濃医療センター　岐北厚生病院</t>
  </si>
  <si>
    <t>岐阜県総合医療センター</t>
  </si>
  <si>
    <t>岐阜市民病院</t>
  </si>
  <si>
    <t>高山赤十字病院</t>
  </si>
  <si>
    <t>社会医療法人蘇西厚生会　松波総合病院</t>
  </si>
  <si>
    <t>総合大雄会病院</t>
  </si>
  <si>
    <t>市立四日市病院</t>
  </si>
  <si>
    <t>名古屋掖済会病院</t>
  </si>
  <si>
    <t>三重大学医学部附属病院</t>
  </si>
  <si>
    <t>伊勢赤十字病院</t>
  </si>
  <si>
    <t>桑名市総合医療センター</t>
  </si>
  <si>
    <t>日本赤十字社愛知医療センター名古屋第一病院</t>
  </si>
  <si>
    <t>日本赤十字社愛知医療センター名古屋第二病院</t>
  </si>
  <si>
    <t>名古屋セントラル病院</t>
  </si>
  <si>
    <t>公立陶生病院</t>
  </si>
  <si>
    <t>公立西知多総合病院</t>
  </si>
  <si>
    <t>一宮市立市民病院</t>
  </si>
  <si>
    <t>岡崎市民病院</t>
  </si>
  <si>
    <t>小牧市民病院</t>
  </si>
  <si>
    <t>豊橋市民病院</t>
  </si>
  <si>
    <t>愛知県厚生農業協同組合連合会安城更生病院</t>
  </si>
  <si>
    <t>地方独立行政法人　岐阜県立多治見病院</t>
  </si>
  <si>
    <t>トヨタ記念病院</t>
  </si>
  <si>
    <t>医療法人豊田会　刈谷豊田総合病院</t>
  </si>
  <si>
    <t>名古屋市立大学医学部附属西部医療センター</t>
  </si>
  <si>
    <t>名古屋市立大学医学部附属東部医療センター</t>
  </si>
  <si>
    <t>豊川市民病院</t>
  </si>
  <si>
    <t>鹿児島大学病院</t>
  </si>
  <si>
    <t>鹿児島市立病院</t>
  </si>
  <si>
    <t>近畿</t>
  </si>
  <si>
    <t>滋賀県立総合病院</t>
  </si>
  <si>
    <t>京都大学医学部附属病院</t>
  </si>
  <si>
    <t>大津赤十字病院</t>
  </si>
  <si>
    <t>地方独立行政法人京都市立病院機構　京都市立病院</t>
  </si>
  <si>
    <t>福井赤十字病院</t>
  </si>
  <si>
    <t>独立行政法人国立病院機構　京都医療センター</t>
  </si>
  <si>
    <t>島根県立中央病院</t>
  </si>
  <si>
    <t>奈良県総合医療センター</t>
  </si>
  <si>
    <t>大和高田市立病院</t>
  </si>
  <si>
    <t>日本赤十字社和歌山医療センター</t>
  </si>
  <si>
    <t>京都府立医科大学附属病院</t>
  </si>
  <si>
    <t>京都第一赤十字病院</t>
  </si>
  <si>
    <t>京都第二赤十字病院</t>
  </si>
  <si>
    <t>京都山城総合医療センター</t>
  </si>
  <si>
    <t>市立福知山市民病院</t>
  </si>
  <si>
    <t>市立奈良病院</t>
  </si>
  <si>
    <t>亀岡市立病院</t>
  </si>
  <si>
    <t>近江八幡市立総合医療センター</t>
  </si>
  <si>
    <t>パナソニック健康保険組合　松下記念病院</t>
  </si>
  <si>
    <t>医療法人虹樹会　おおえ乳腺クリニック</t>
  </si>
  <si>
    <t>滋賀医科大学医学部附属病院</t>
  </si>
  <si>
    <t>長浜赤十字病院</t>
  </si>
  <si>
    <t>奈良県立医科大学附属病院</t>
  </si>
  <si>
    <t>和歌山県立医科大学</t>
  </si>
  <si>
    <t>市立岸和田市民病院</t>
  </si>
  <si>
    <t>八尾市立病院</t>
  </si>
  <si>
    <t>医療法人英仁会　大阪ブレストクリニック</t>
  </si>
  <si>
    <t>宝塚市立病院</t>
  </si>
  <si>
    <t>神戸大学医学部附属病院</t>
  </si>
  <si>
    <t>加古川中央市民病院</t>
  </si>
  <si>
    <t>兵庫県立はりま姫路総合医療センター</t>
  </si>
  <si>
    <t>兵庫県立尼崎総合医療センター</t>
  </si>
  <si>
    <t>神戸市立西神戸医療センター</t>
  </si>
  <si>
    <t>公立豊岡病院組合立豊岡病院</t>
  </si>
  <si>
    <t>神戸市立医療センター西市民病院</t>
  </si>
  <si>
    <t>大阪大学医学部附属病院</t>
  </si>
  <si>
    <t>関西医科大学附属病院</t>
  </si>
  <si>
    <t>大阪医科薬科大学病院</t>
  </si>
  <si>
    <t>高槻赤十字病院</t>
  </si>
  <si>
    <t>市立ひらかた病院</t>
  </si>
  <si>
    <t>独立行政法人国立病院機構　大阪南医療センター</t>
  </si>
  <si>
    <t>関西医科大学香里病院</t>
  </si>
  <si>
    <t>関西医科大学総合医療センター</t>
  </si>
  <si>
    <t>大阪市立総合医療センター</t>
  </si>
  <si>
    <t>大阪公立大学医学部附属病院</t>
  </si>
  <si>
    <t>社会医療法人生長会ベルランド総合病院</t>
  </si>
  <si>
    <t>和泉市立総合医療センター</t>
  </si>
  <si>
    <t>社会医療法人景岳会　南大阪病院</t>
  </si>
  <si>
    <t>宗教法人　在日本南プレスビテリアンミッション　淀川キリスト教病院</t>
  </si>
  <si>
    <t>独立行政法人国立病院機構大阪医療センター</t>
  </si>
  <si>
    <t>市立伊丹病院</t>
  </si>
  <si>
    <t>市立貝塚病院</t>
  </si>
  <si>
    <t>市立吹田市民病院</t>
  </si>
  <si>
    <t>川西市立総合医療センター</t>
  </si>
  <si>
    <t>市立豊中病院</t>
  </si>
  <si>
    <t>市立池田病院</t>
  </si>
  <si>
    <t>近畿大学病院</t>
  </si>
  <si>
    <t>岡山大学病院</t>
  </si>
  <si>
    <t>三豊総合病院</t>
  </si>
  <si>
    <t>岡山済生会総合病院</t>
  </si>
  <si>
    <t>独立行政法人国立病院機構　岡山医療センター</t>
  </si>
  <si>
    <t>岡山赤十字病院</t>
  </si>
  <si>
    <t>鳥取市立病院</t>
  </si>
  <si>
    <t>姫路聖マリア病院</t>
  </si>
  <si>
    <t>香川県立中央病院</t>
  </si>
  <si>
    <t>独立行政法人　労働者健康安全機構　香川労災病院</t>
  </si>
  <si>
    <t>松江赤十字病院</t>
  </si>
  <si>
    <t>独立行政法人国立病院機構　福山医療センター</t>
  </si>
  <si>
    <t>独立行政法人国立病院機構四国がんセンター</t>
  </si>
  <si>
    <t>広島市立広島市民病院</t>
  </si>
  <si>
    <t>福山市民病院</t>
  </si>
  <si>
    <t>川崎医科大学附属病院</t>
  </si>
  <si>
    <t>広島大学病院</t>
  </si>
  <si>
    <t>市立三次中央病院</t>
  </si>
  <si>
    <t>山口大学医学部附属病院</t>
  </si>
  <si>
    <t>独立行政法人国立病院機構　関門医療センター</t>
  </si>
  <si>
    <t>山口県立総合医療センター</t>
  </si>
  <si>
    <t>島根大学医学部附属病院</t>
  </si>
  <si>
    <t>松江市立病院</t>
  </si>
  <si>
    <t>鳥取大学医学部附属病院</t>
  </si>
  <si>
    <t>鳥取県立厚生病院</t>
  </si>
  <si>
    <t>香川大学医学部附属病院</t>
  </si>
  <si>
    <t>高松赤十字病院</t>
  </si>
  <si>
    <t>徳島市民病院</t>
  </si>
  <si>
    <t>徳島大学病院</t>
  </si>
  <si>
    <t>徳島赤十字病院</t>
  </si>
  <si>
    <t>独立行政法人国立病院機構高知病院</t>
  </si>
  <si>
    <t>社会医療法人　仁生会　細木病院</t>
  </si>
  <si>
    <t>高知赤十字病院</t>
  </si>
  <si>
    <t>愛媛大学医学部附属病院</t>
  </si>
  <si>
    <t>愛媛県立中央病院</t>
  </si>
  <si>
    <t>市立宇和島病院</t>
  </si>
  <si>
    <t>松山赤十字病院</t>
  </si>
  <si>
    <t>九州</t>
  </si>
  <si>
    <t>福岡大学病院</t>
  </si>
  <si>
    <t>福岡大学筑紫病院</t>
  </si>
  <si>
    <t>糸島医師会病院</t>
  </si>
  <si>
    <t>北九州市立医療センター</t>
  </si>
  <si>
    <t>久留米大学病院</t>
  </si>
  <si>
    <t>独立行政法人国立病院機構九州医療センター</t>
  </si>
  <si>
    <t>社会保険田川病院</t>
  </si>
  <si>
    <t>大分県立病院</t>
  </si>
  <si>
    <t>飯塚病院</t>
  </si>
  <si>
    <t>産業医科大学病院</t>
  </si>
  <si>
    <t>北九州総合病院</t>
  </si>
  <si>
    <t>九州大学病院</t>
  </si>
  <si>
    <t>県立宮崎病院</t>
  </si>
  <si>
    <t>唐津赤十字病院</t>
  </si>
  <si>
    <t>製鉄記念八幡病院</t>
  </si>
  <si>
    <t>福岡赤十字病院</t>
  </si>
  <si>
    <t>九州大学病院別府病院</t>
  </si>
  <si>
    <t>福岡県済生会福岡総合病院</t>
  </si>
  <si>
    <t>うえお乳腺外科</t>
  </si>
  <si>
    <t>大分赤十字病院</t>
  </si>
  <si>
    <t>中津市立中津市民病院</t>
  </si>
  <si>
    <t>長崎大学病院</t>
  </si>
  <si>
    <t>長崎みなとメディカルセンター</t>
  </si>
  <si>
    <t>熊本大学病院</t>
  </si>
  <si>
    <t>熊本赤十字病院</t>
  </si>
  <si>
    <t>熊本市立熊本市民病院</t>
  </si>
  <si>
    <t>医療法人宮崎博愛会　さがら病院宮崎</t>
  </si>
  <si>
    <t>宮崎大学医学部附属病院</t>
  </si>
  <si>
    <t>枝番</t>
    <rPh sb="0" eb="2">
      <t>エダバン</t>
    </rPh>
    <phoneticPr fontId="3"/>
  </si>
  <si>
    <t>医療機関コード</t>
    <rPh sb="0" eb="2">
      <t>イリョウ</t>
    </rPh>
    <rPh sb="2" eb="4">
      <t>キカン</t>
    </rPh>
    <phoneticPr fontId="3"/>
  </si>
  <si>
    <t>北海道大学病院</t>
  </si>
  <si>
    <t>060-8648</t>
  </si>
  <si>
    <t>総合病院　釧路赤十字病院</t>
  </si>
  <si>
    <t>085-8512</t>
  </si>
  <si>
    <t>ＪＡ北海道厚生連　帯広厚生病院</t>
  </si>
  <si>
    <t>080-0024</t>
  </si>
  <si>
    <t>062-0931</t>
  </si>
  <si>
    <t>ＮＴＴ東日本　札幌病院</t>
  </si>
  <si>
    <t>060-0061</t>
  </si>
  <si>
    <t>085-8533</t>
  </si>
  <si>
    <t>090-8666</t>
  </si>
  <si>
    <t>060-8604</t>
  </si>
  <si>
    <t>085-0822</t>
  </si>
  <si>
    <t>073-0196</t>
  </si>
  <si>
    <t>手稲渓仁会病院</t>
  </si>
  <si>
    <t>006-8555</t>
  </si>
  <si>
    <t>独立行政法人国立病院機構　北海道がんセンター</t>
  </si>
  <si>
    <t>003-0804</t>
  </si>
  <si>
    <t>国家公務員共済組合連合会　斗南病院</t>
  </si>
  <si>
    <t>060-0004</t>
  </si>
  <si>
    <t>070-8530</t>
  </si>
  <si>
    <t>ＪＡ北海道厚生連　旭川厚生病院</t>
  </si>
  <si>
    <t>078-8211</t>
  </si>
  <si>
    <t>060-8543</t>
  </si>
  <si>
    <t>003-8585</t>
  </si>
  <si>
    <t>063-0812</t>
  </si>
  <si>
    <t>078-8510</t>
  </si>
  <si>
    <t>医療法人徳洲会　札幌徳洲会病院</t>
  </si>
  <si>
    <t>004-0041</t>
  </si>
  <si>
    <t>080-0833</t>
  </si>
  <si>
    <t>青森県</t>
  </si>
  <si>
    <t>038-0003</t>
  </si>
  <si>
    <t>036-8563</t>
  </si>
  <si>
    <t>031-8555</t>
  </si>
  <si>
    <t>041-8680</t>
  </si>
  <si>
    <t>秋田県</t>
  </si>
  <si>
    <t>011-0948</t>
  </si>
  <si>
    <t>010-1495</t>
  </si>
  <si>
    <t>020-0066</t>
  </si>
  <si>
    <t>岩手県</t>
  </si>
  <si>
    <t>024-8507</t>
  </si>
  <si>
    <t>980-8574</t>
  </si>
  <si>
    <t>宮城県</t>
  </si>
  <si>
    <t>つがる西北五広域連合つがる総合病院</t>
  </si>
  <si>
    <t>037-0074</t>
  </si>
  <si>
    <t>国立大学法人山形大学医学部附属病院</t>
  </si>
  <si>
    <t>990-9585</t>
  </si>
  <si>
    <t>山形県</t>
  </si>
  <si>
    <t>998-8501</t>
  </si>
  <si>
    <t>973-8555</t>
  </si>
  <si>
    <t>福島県</t>
  </si>
  <si>
    <t>981-1293</t>
  </si>
  <si>
    <t>独立行政法人国立病院機構仙台医療センター</t>
  </si>
  <si>
    <t>983-8520</t>
  </si>
  <si>
    <t>国家公務員共済組合連合会東北公済病院</t>
  </si>
  <si>
    <t>980-0803</t>
  </si>
  <si>
    <t>独立行政法人労働者健康安全機構東北労災病院</t>
  </si>
  <si>
    <t>989-6183</t>
  </si>
  <si>
    <t>311-3193</t>
  </si>
  <si>
    <t>茨城県</t>
  </si>
  <si>
    <t>986-8522</t>
  </si>
  <si>
    <t>東北医科薬科大学病院</t>
  </si>
  <si>
    <t>983-8512</t>
  </si>
  <si>
    <t>992-0601</t>
  </si>
  <si>
    <t>999-3792</t>
  </si>
  <si>
    <t>992-8502</t>
  </si>
  <si>
    <t>960-1295</t>
  </si>
  <si>
    <t>963-8501</t>
  </si>
  <si>
    <t>北福島医療センター</t>
  </si>
  <si>
    <t>960-0502</t>
  </si>
  <si>
    <t>972-8322</t>
  </si>
  <si>
    <t>会津中央病院</t>
  </si>
  <si>
    <t>965-8611</t>
  </si>
  <si>
    <t>305-8576</t>
  </si>
  <si>
    <t>独立行政法人国立病院機構　霞ヶ浦医療センター</t>
  </si>
  <si>
    <t>300-8585</t>
  </si>
  <si>
    <t>317-0077</t>
  </si>
  <si>
    <t>国立研究開発法人国立がん研究センター東病院</t>
  </si>
  <si>
    <t>277-8577</t>
  </si>
  <si>
    <t>千葉県</t>
  </si>
  <si>
    <t>自治医科大学附属病院</t>
  </si>
  <si>
    <t>329-0498</t>
  </si>
  <si>
    <t>栃木県</t>
  </si>
  <si>
    <t>329-4498</t>
  </si>
  <si>
    <t>323-0827</t>
  </si>
  <si>
    <t>社会医療法人　ジャパンメディカルアライアンス　東埼玉総合病院</t>
  </si>
  <si>
    <t>340-0153</t>
  </si>
  <si>
    <t>埼玉県</t>
  </si>
  <si>
    <t>群馬県</t>
  </si>
  <si>
    <t>独立行政法人国立病院機構高崎総合医療センター</t>
  </si>
  <si>
    <t>370-0829</t>
  </si>
  <si>
    <t>371-0811</t>
  </si>
  <si>
    <t>埼玉県立がんセンター</t>
  </si>
  <si>
    <t>362-0806</t>
  </si>
  <si>
    <t>343-8555</t>
  </si>
  <si>
    <t>350-1305</t>
  </si>
  <si>
    <t>350-1298</t>
  </si>
  <si>
    <t>350-8550</t>
  </si>
  <si>
    <t>神奈川県</t>
  </si>
  <si>
    <t>社会医療法人社団　尚篤会　赤心堂病院</t>
  </si>
  <si>
    <t>350-1123</t>
  </si>
  <si>
    <t>ＪＲ東京総合病院</t>
  </si>
  <si>
    <t>東京都</t>
  </si>
  <si>
    <t>390-8510</t>
  </si>
  <si>
    <t>長野県</t>
  </si>
  <si>
    <t>国家公務員共済組合連合会　東京共済病院</t>
  </si>
  <si>
    <t>339-8521</t>
  </si>
  <si>
    <t>330-8553</t>
  </si>
  <si>
    <t>943-0192</t>
  </si>
  <si>
    <t>新潟県</t>
  </si>
  <si>
    <t>951-8566</t>
  </si>
  <si>
    <t>957-8588</t>
  </si>
  <si>
    <t>950-1197</t>
  </si>
  <si>
    <t>社会福祉法人　恩賜財団　済生会新潟病院</t>
  </si>
  <si>
    <t>950-1104</t>
  </si>
  <si>
    <t>940-2085</t>
  </si>
  <si>
    <t>新潟県厚生農業協同組合連合会　柏崎総合医療センター</t>
  </si>
  <si>
    <t>945-8535</t>
  </si>
  <si>
    <t>951-8520</t>
  </si>
  <si>
    <t>社会福祉法人　聖隷福祉事業団　聖隷佐倉市民病院</t>
  </si>
  <si>
    <t>285-8765</t>
  </si>
  <si>
    <t>友愛医療センター</t>
  </si>
  <si>
    <t>901-0224</t>
  </si>
  <si>
    <t>沖縄県</t>
  </si>
  <si>
    <t>社会医療法人　敬愛会　中頭病院</t>
  </si>
  <si>
    <t>700-8505</t>
  </si>
  <si>
    <t>岡山県</t>
  </si>
  <si>
    <t>446-0073</t>
  </si>
  <si>
    <t>愛知県</t>
  </si>
  <si>
    <t>260-0801</t>
  </si>
  <si>
    <t>独立行政法人　労働者健康安全機構　千葉労災病院</t>
  </si>
  <si>
    <t>290-0003</t>
  </si>
  <si>
    <t>医療法人社団普照会　井上記念病院</t>
  </si>
  <si>
    <t>260-0027</t>
  </si>
  <si>
    <t>独立行政法人国立病院機構　千葉医療センター</t>
  </si>
  <si>
    <t>260-8606</t>
  </si>
  <si>
    <t>社会福祉法人恩賜財団済生会支部千葉県済生会　千葉県済生会　習志野病院</t>
  </si>
  <si>
    <t>275-8580</t>
  </si>
  <si>
    <t>地方独立行政法人　東京都立病院機構　東京都立多摩総合医療センター</t>
  </si>
  <si>
    <t>183-8524</t>
  </si>
  <si>
    <t>261-0012</t>
  </si>
  <si>
    <t>216-8511</t>
  </si>
  <si>
    <t>医療法人社団三喜会　横浜新緑総合病院</t>
  </si>
  <si>
    <t>226-0025</t>
  </si>
  <si>
    <t>東名厚木病院</t>
  </si>
  <si>
    <t>243-8571</t>
  </si>
  <si>
    <t>社会医療法人　ジャパンメディカルアライアンス　海老名総合病院</t>
  </si>
  <si>
    <t>243-0433</t>
  </si>
  <si>
    <t>104-0045</t>
  </si>
  <si>
    <t>333-0833</t>
  </si>
  <si>
    <t>神奈川県立がんセンター</t>
  </si>
  <si>
    <t>公立大学法人　横浜市立大学附属病院</t>
  </si>
  <si>
    <t>236-0004</t>
  </si>
  <si>
    <t>公立大学法人　横浜市立大学附属市民総合医療センター</t>
  </si>
  <si>
    <t>232-0024</t>
  </si>
  <si>
    <t>社会福祉法人恩賜財団済生会支部神奈川県済生会　横浜市南部病院</t>
  </si>
  <si>
    <t>234-0054</t>
  </si>
  <si>
    <t>252-0375</t>
  </si>
  <si>
    <t>252-0206</t>
  </si>
  <si>
    <t>医療法人社団　愛友会　上尾中央総合病院</t>
  </si>
  <si>
    <t>254-0065</t>
  </si>
  <si>
    <t>326-0843</t>
  </si>
  <si>
    <t>324-8686</t>
  </si>
  <si>
    <t>210-0013</t>
  </si>
  <si>
    <t>252-0392</t>
  </si>
  <si>
    <t>220-8521</t>
  </si>
  <si>
    <t>神奈川県厚生農業協同組合連合会　相模原協同病院</t>
  </si>
  <si>
    <t>252-5188</t>
  </si>
  <si>
    <t>済生会宇都宮病院</t>
  </si>
  <si>
    <t>321-0974</t>
  </si>
  <si>
    <t>207-0014</t>
  </si>
  <si>
    <t>259-1193</t>
  </si>
  <si>
    <t>256-0815</t>
  </si>
  <si>
    <t>独立行政法人労働者健康安全機構　横浜労災病院</t>
  </si>
  <si>
    <t>222-0036</t>
  </si>
  <si>
    <t>221-0855</t>
  </si>
  <si>
    <t>231-8682</t>
  </si>
  <si>
    <t>253-0042</t>
  </si>
  <si>
    <t>国家公務員共済組合連合会　横須賀共済病院</t>
  </si>
  <si>
    <t>238-8558</t>
  </si>
  <si>
    <t>160-0023</t>
  </si>
  <si>
    <t>独立行政法人　国立病院機構　災害医療センター</t>
  </si>
  <si>
    <t>190-0014</t>
  </si>
  <si>
    <t>大船中央病院</t>
  </si>
  <si>
    <t>247-0056</t>
  </si>
  <si>
    <t>地方独立行政法人　東京都立病院機構　東京都立墨東病院</t>
  </si>
  <si>
    <t>108-0073</t>
  </si>
  <si>
    <t>101-8309</t>
  </si>
  <si>
    <t>367-0031</t>
  </si>
  <si>
    <t>277-8567</t>
  </si>
  <si>
    <t>地方独立行政法人　東京都立病院機構　東京都立荏原病院</t>
  </si>
  <si>
    <t>145-0065</t>
  </si>
  <si>
    <t>306-0232</t>
  </si>
  <si>
    <t>153-8515</t>
  </si>
  <si>
    <t>227-8501</t>
  </si>
  <si>
    <t>135-8577</t>
  </si>
  <si>
    <t>224-8503</t>
  </si>
  <si>
    <t>菊名記念病院</t>
  </si>
  <si>
    <t>222-0011</t>
  </si>
  <si>
    <t>104-8560</t>
  </si>
  <si>
    <t>独立行政法人　国立病院機構　東京医療センター</t>
  </si>
  <si>
    <t>276-8524</t>
  </si>
  <si>
    <t>医療法人社団保健会　谷津保健病院</t>
  </si>
  <si>
    <t>275-0026</t>
  </si>
  <si>
    <t>公益財団法人　がん研究会　有明病院</t>
  </si>
  <si>
    <t>河北総合病院</t>
  </si>
  <si>
    <t>166-0001</t>
  </si>
  <si>
    <t>地方独立行政法人　東京都立病院機構　東京都立駒込病院</t>
  </si>
  <si>
    <t>113-8677</t>
  </si>
  <si>
    <t>213-8507</t>
  </si>
  <si>
    <t>医療法人　徳洲会　東京西徳洲会病院</t>
  </si>
  <si>
    <t>196-0003</t>
  </si>
  <si>
    <t>医療法人徳洲会　大垣徳洲会病院</t>
  </si>
  <si>
    <t>503-0015</t>
  </si>
  <si>
    <t>岐阜県</t>
  </si>
  <si>
    <t>医療法人　徳洲会　湘南鎌倉総合病院</t>
  </si>
  <si>
    <t>247-8533</t>
  </si>
  <si>
    <t>270-2232</t>
  </si>
  <si>
    <t>国立大学法人富山大学附属病院</t>
  </si>
  <si>
    <t>930-0194</t>
  </si>
  <si>
    <t>富山県</t>
  </si>
  <si>
    <t>333-0831</t>
  </si>
  <si>
    <t>310-0011</t>
  </si>
  <si>
    <t>211-0035</t>
  </si>
  <si>
    <t>栃木県立がんセンター</t>
  </si>
  <si>
    <t>320-0834</t>
  </si>
  <si>
    <t>420-0853</t>
  </si>
  <si>
    <t>静岡県</t>
  </si>
  <si>
    <t>211-8533</t>
  </si>
  <si>
    <t>学校法人順天堂　順天堂大学医学部附属浦安病院</t>
  </si>
  <si>
    <t>279-0021</t>
  </si>
  <si>
    <t>410-2295</t>
  </si>
  <si>
    <t>学校法人　順天堂　順天堂大学医学部附属練馬病院</t>
  </si>
  <si>
    <t>医療法人社団　善仁会　小山記念病院</t>
  </si>
  <si>
    <t>314-0030</t>
  </si>
  <si>
    <t>日本私立学校振興・共済事業団　東京臨海病院</t>
  </si>
  <si>
    <t>134-0086</t>
  </si>
  <si>
    <t>一宮西病院</t>
  </si>
  <si>
    <t>494-0001</t>
  </si>
  <si>
    <t>相良病院</t>
  </si>
  <si>
    <t>892-0833</t>
  </si>
  <si>
    <t>鹿児島県</t>
  </si>
  <si>
    <t>300-0395</t>
  </si>
  <si>
    <t>医療法人社団　東光会　戸田中央総合病院</t>
  </si>
  <si>
    <t>335-0023</t>
  </si>
  <si>
    <t>123-8558</t>
  </si>
  <si>
    <t>270-2253</t>
  </si>
  <si>
    <t>山梨県立中央病院</t>
  </si>
  <si>
    <t>山梨県</t>
  </si>
  <si>
    <t>409-3898</t>
  </si>
  <si>
    <t>公益財団法人山梨厚生会　山梨厚生病院</t>
  </si>
  <si>
    <t>405-0033</t>
  </si>
  <si>
    <t>峡南医療センター企業団　富士川病院</t>
  </si>
  <si>
    <t>400-0601</t>
  </si>
  <si>
    <t>400-0025</t>
  </si>
  <si>
    <t>427-8502</t>
  </si>
  <si>
    <t>431-3192</t>
  </si>
  <si>
    <t>438-8550</t>
  </si>
  <si>
    <t>411-8777</t>
  </si>
  <si>
    <t>420-8527</t>
  </si>
  <si>
    <t>430-8558</t>
  </si>
  <si>
    <t>432-8580</t>
  </si>
  <si>
    <t>426-8677</t>
  </si>
  <si>
    <t>418-0076</t>
  </si>
  <si>
    <t>静岡市立静岡病院</t>
  </si>
  <si>
    <t>420-8630</t>
  </si>
  <si>
    <t>422-8527</t>
  </si>
  <si>
    <t>390-8621</t>
  </si>
  <si>
    <t>長野市民病院</t>
  </si>
  <si>
    <t>381-8551</t>
  </si>
  <si>
    <t>390-1401</t>
  </si>
  <si>
    <t>独立行政法人国立病院機構　信州上田医療センター</t>
  </si>
  <si>
    <t>386-8610</t>
  </si>
  <si>
    <t>長野県厚生農業協同組合連合会　長野松代総合病院</t>
  </si>
  <si>
    <t>381-1231</t>
  </si>
  <si>
    <t>395-8502</t>
  </si>
  <si>
    <t>380-8582</t>
  </si>
  <si>
    <t>930-8550</t>
  </si>
  <si>
    <t>933-8550</t>
  </si>
  <si>
    <t>石川県</t>
  </si>
  <si>
    <t>939-2716</t>
  </si>
  <si>
    <t>918-8503</t>
  </si>
  <si>
    <t>福井県</t>
  </si>
  <si>
    <t>910-8526</t>
  </si>
  <si>
    <t>910-1193</t>
  </si>
  <si>
    <t>愛知医科大学病院</t>
  </si>
  <si>
    <t>480-1195</t>
  </si>
  <si>
    <t>岐阜大学医学部附属病院</t>
  </si>
  <si>
    <t>500-8523</t>
  </si>
  <si>
    <t>505-8510</t>
  </si>
  <si>
    <t>501-2105</t>
  </si>
  <si>
    <t>500-8717</t>
  </si>
  <si>
    <t>506-8550</t>
  </si>
  <si>
    <t>松波総合病院</t>
  </si>
  <si>
    <t>501-6062</t>
  </si>
  <si>
    <t>510-8567</t>
  </si>
  <si>
    <t>三重県</t>
  </si>
  <si>
    <t>国立大学法人三重大学医学部附属病院</t>
  </si>
  <si>
    <t>514-8507</t>
  </si>
  <si>
    <t>社会福祉法人恩賜財団済生会松阪総合病院</t>
  </si>
  <si>
    <t>515-8557</t>
  </si>
  <si>
    <t>三重県厚生農業協同組合連合会松阪中央総合病院</t>
  </si>
  <si>
    <t>515-8566</t>
  </si>
  <si>
    <t>511-0061</t>
  </si>
  <si>
    <t>三重県立総合医療センター</t>
  </si>
  <si>
    <t>510-8561</t>
  </si>
  <si>
    <t>独立行政法人国立病院機構名古屋医療センター</t>
  </si>
  <si>
    <t>460-0001</t>
  </si>
  <si>
    <t>453-0801</t>
  </si>
  <si>
    <t>477-8522</t>
  </si>
  <si>
    <t>491-0041</t>
  </si>
  <si>
    <t>479-8510</t>
  </si>
  <si>
    <t>441-8570</t>
  </si>
  <si>
    <t>446-8602</t>
  </si>
  <si>
    <t>愛知県厚生農業協同組合連合会　海南病院</t>
  </si>
  <si>
    <t>愛知県厚生農業協同組合連合会　豊田厚生病院</t>
  </si>
  <si>
    <t>総合病院中津川市民病院</t>
  </si>
  <si>
    <t>508-8502</t>
  </si>
  <si>
    <t>475-8599</t>
  </si>
  <si>
    <t>名古屋市立大学病院</t>
  </si>
  <si>
    <t>448-8505</t>
  </si>
  <si>
    <t>462-8508</t>
  </si>
  <si>
    <t>464-8547</t>
  </si>
  <si>
    <t>442-8561</t>
  </si>
  <si>
    <t>藤田医科大学病院</t>
  </si>
  <si>
    <t>890-8760</t>
  </si>
  <si>
    <t>524-8524</t>
  </si>
  <si>
    <t>滋賀県</t>
  </si>
  <si>
    <t>国立大学法人　京都大学医学部附属病院</t>
  </si>
  <si>
    <t>606-8507</t>
  </si>
  <si>
    <t>京都府</t>
  </si>
  <si>
    <t>604-8845</t>
  </si>
  <si>
    <t>615-8087</t>
  </si>
  <si>
    <t>公益社団法人京都保健会京都民医連中央病院</t>
  </si>
  <si>
    <t>616-8147</t>
  </si>
  <si>
    <t>918-8501</t>
  </si>
  <si>
    <t>独立行政法人国立病院機構京都医療センター</t>
  </si>
  <si>
    <t>612-8555</t>
  </si>
  <si>
    <t>公益財団法人　天理よろづ相談所病院</t>
  </si>
  <si>
    <t>632-8552</t>
  </si>
  <si>
    <t>奈良県</t>
  </si>
  <si>
    <t>693-8555</t>
  </si>
  <si>
    <t>島根県</t>
  </si>
  <si>
    <t>630-8581</t>
  </si>
  <si>
    <t>635-8501</t>
  </si>
  <si>
    <t>公益財団法人大原記念倉敷中央医療機構　倉敷中央病院</t>
  </si>
  <si>
    <t>710-8602</t>
  </si>
  <si>
    <t>603-8052</t>
  </si>
  <si>
    <t>医療法人徳洲会　宇治徳洲会病院</t>
  </si>
  <si>
    <t>611-0041</t>
  </si>
  <si>
    <t>日本赤十字社　和歌山医療センター</t>
  </si>
  <si>
    <t>和歌山県</t>
  </si>
  <si>
    <t>602-8566</t>
  </si>
  <si>
    <t>医療法人社団石鎚会　京都田辺中央病院</t>
  </si>
  <si>
    <t>610-0334</t>
  </si>
  <si>
    <t>605-0981</t>
  </si>
  <si>
    <t>602-8026</t>
  </si>
  <si>
    <t>619-0214</t>
  </si>
  <si>
    <t>620-8505</t>
  </si>
  <si>
    <t>630-8305</t>
  </si>
  <si>
    <t>621-8585</t>
  </si>
  <si>
    <t>社会福祉法人恩賜財団京都府済生会京都済生会病院</t>
  </si>
  <si>
    <t>617-8617</t>
  </si>
  <si>
    <t>社会福祉法人恩賜財団　済生会滋賀県病院</t>
  </si>
  <si>
    <t>520-3046</t>
  </si>
  <si>
    <t>523-0082</t>
  </si>
  <si>
    <t>570-8540</t>
  </si>
  <si>
    <t>大阪府</t>
  </si>
  <si>
    <t>京都岡本記念病院</t>
  </si>
  <si>
    <t>613-0034</t>
  </si>
  <si>
    <t>607-8062</t>
  </si>
  <si>
    <t>624-0906</t>
  </si>
  <si>
    <t>525-0037</t>
  </si>
  <si>
    <t>520-2192</t>
  </si>
  <si>
    <t>520-0846</t>
  </si>
  <si>
    <t>604-8382</t>
  </si>
  <si>
    <t>和歌山県立医科大学附属病院</t>
  </si>
  <si>
    <t>649-2211</t>
  </si>
  <si>
    <t>医療法人南労会　紀和病院</t>
  </si>
  <si>
    <t>648-0085</t>
  </si>
  <si>
    <t>独立行政法人労働者健康安全機構　和歌山労災病院</t>
  </si>
  <si>
    <t>640-8505</t>
  </si>
  <si>
    <t>595-0027</t>
  </si>
  <si>
    <t>兵庫県</t>
  </si>
  <si>
    <t>581-0069</t>
  </si>
  <si>
    <t>地方独立行政法人大阪府立病院機構　大阪国際がんセンター</t>
  </si>
  <si>
    <t>541-8567</t>
  </si>
  <si>
    <t>553-0007</t>
  </si>
  <si>
    <t>独立行政法人労働者健康安全機構関西労災病院</t>
  </si>
  <si>
    <t>665-0827</t>
  </si>
  <si>
    <t>651-1321</t>
  </si>
  <si>
    <t>650-0017</t>
  </si>
  <si>
    <t>神戸大学医学部附属病院国際がん医療・研究センター</t>
  </si>
  <si>
    <t>650-0047</t>
  </si>
  <si>
    <t>651-2273</t>
  </si>
  <si>
    <t>公益財団法人　甲南会　甲南医療センター</t>
  </si>
  <si>
    <t>658-0064</t>
  </si>
  <si>
    <t>675-8611</t>
  </si>
  <si>
    <t>533-0024</t>
  </si>
  <si>
    <t>530-0012</t>
  </si>
  <si>
    <t>社会医療法人愛仁会　高槻病院</t>
  </si>
  <si>
    <t>569-1192</t>
  </si>
  <si>
    <t>651-0072</t>
  </si>
  <si>
    <t>660-8550</t>
  </si>
  <si>
    <t>独立行政法人国立病院機構姫路医療センター</t>
  </si>
  <si>
    <t>668-8501</t>
  </si>
  <si>
    <t>653-0013</t>
  </si>
  <si>
    <t>565-0871</t>
  </si>
  <si>
    <t>573-1191</t>
  </si>
  <si>
    <t>569-1096</t>
  </si>
  <si>
    <t>573-1013</t>
  </si>
  <si>
    <t>医療法人春秋会　城山病院</t>
  </si>
  <si>
    <t>583-0872</t>
  </si>
  <si>
    <t>572-8551</t>
  </si>
  <si>
    <t>大阪赤十字病院</t>
  </si>
  <si>
    <t>543-8555</t>
  </si>
  <si>
    <t>534-0021</t>
  </si>
  <si>
    <t>545-8586</t>
  </si>
  <si>
    <t>ベルランド総合病院</t>
  </si>
  <si>
    <t>599-8247</t>
  </si>
  <si>
    <t>一般財団法人　住友病院</t>
  </si>
  <si>
    <t>530-0005</t>
  </si>
  <si>
    <t>594-0073</t>
  </si>
  <si>
    <t>医療法人藤井会　石切生喜病院</t>
  </si>
  <si>
    <t>579-8026</t>
  </si>
  <si>
    <t>559-0012</t>
  </si>
  <si>
    <t>530-8480</t>
  </si>
  <si>
    <t>社会福祉法人恩賜財団　大阪府済生会野江病院</t>
  </si>
  <si>
    <t>536-0001</t>
  </si>
  <si>
    <t>独立行政法人地域医療機能推進機構　大阪病院</t>
  </si>
  <si>
    <t>553-0003</t>
  </si>
  <si>
    <t>りんくう総合医療センター</t>
  </si>
  <si>
    <t>独立行政法人国立病院機構　大阪医療センター</t>
  </si>
  <si>
    <t>540-0006</t>
  </si>
  <si>
    <t>664-8540</t>
  </si>
  <si>
    <t>597-0015</t>
  </si>
  <si>
    <t>564-8567</t>
  </si>
  <si>
    <t>666-0017</t>
  </si>
  <si>
    <t>地方独立行政法人　市立東大阪医療センター</t>
  </si>
  <si>
    <t>578-8588</t>
  </si>
  <si>
    <t>560-8565</t>
  </si>
  <si>
    <t>多根総合病院</t>
  </si>
  <si>
    <t>550-0025</t>
  </si>
  <si>
    <t>社会医療法人大阪国際メディカル＆サイエンスセンター　大阪警察病院</t>
  </si>
  <si>
    <t>社会福祉法人恩賜財団済生会支部　大阪府済生会千里病院</t>
  </si>
  <si>
    <t>565-0862</t>
  </si>
  <si>
    <t>独立行政法人労働者健康安全機構　大阪労災病院</t>
  </si>
  <si>
    <t>591-8025</t>
  </si>
  <si>
    <t>地方独立行政法人　大阪府立病院機構　大阪はびきの医療センター</t>
  </si>
  <si>
    <t>583-8588</t>
  </si>
  <si>
    <t>関西メディカル病院</t>
  </si>
  <si>
    <t>560-0083</t>
  </si>
  <si>
    <t>562-0004</t>
  </si>
  <si>
    <t>589-8511</t>
  </si>
  <si>
    <t>近畿大学奈良病院</t>
  </si>
  <si>
    <t>630-0293</t>
  </si>
  <si>
    <t>700-8558</t>
  </si>
  <si>
    <t>700-0924</t>
  </si>
  <si>
    <t>769-1695</t>
  </si>
  <si>
    <t>香川県</t>
  </si>
  <si>
    <t>700-8511</t>
  </si>
  <si>
    <t>701-1192</t>
  </si>
  <si>
    <t>700-8607</t>
  </si>
  <si>
    <t>社会医療法人鴻仁会　岡山中央病院</t>
  </si>
  <si>
    <t>700-0017</t>
  </si>
  <si>
    <t>鳥取県</t>
  </si>
  <si>
    <t>670-0801</t>
  </si>
  <si>
    <t>760-8557</t>
  </si>
  <si>
    <t>公立学校共済組合　中国中央病院</t>
  </si>
  <si>
    <t>720-0001</t>
  </si>
  <si>
    <t>広島県</t>
  </si>
  <si>
    <t>690-8506</t>
  </si>
  <si>
    <t>720-8520</t>
  </si>
  <si>
    <t>791-0280</t>
  </si>
  <si>
    <t>愛媛県</t>
  </si>
  <si>
    <t>地方独立行政法人広島市立病院機構広島市立広島市民病院</t>
  </si>
  <si>
    <t>730-8518</t>
  </si>
  <si>
    <t>721-8511</t>
  </si>
  <si>
    <t>山口県</t>
  </si>
  <si>
    <t>701-0192</t>
  </si>
  <si>
    <t>734-8551</t>
  </si>
  <si>
    <t>独立行政法人国立病院機構　呉医療センター</t>
  </si>
  <si>
    <t>737-0023</t>
  </si>
  <si>
    <t>広島県厚生農業協同組合連合会　広島総合病院</t>
  </si>
  <si>
    <t>738-8503</t>
  </si>
  <si>
    <t>734-8530</t>
  </si>
  <si>
    <t>独立行政法人国立病院機構　東広島医療センター</t>
  </si>
  <si>
    <t>739-0041</t>
  </si>
  <si>
    <t>地方独立行政法人広島市立病院機構　広島市立北部医療センター安佐市民病院</t>
  </si>
  <si>
    <t>731-0293</t>
  </si>
  <si>
    <t>広島県厚生農業協同組合連合会　尾道総合病院</t>
  </si>
  <si>
    <t>722-8508</t>
  </si>
  <si>
    <t>728-8502</t>
  </si>
  <si>
    <t>745-8522</t>
  </si>
  <si>
    <t>755-8505</t>
  </si>
  <si>
    <t>752-8510</t>
  </si>
  <si>
    <t>747-8511</t>
  </si>
  <si>
    <t>山口県厚生農業協同組合連合会　周東総合病院</t>
  </si>
  <si>
    <t>742-0032</t>
  </si>
  <si>
    <t>独立行政法人労働者健康安全機構　山口労災病院</t>
  </si>
  <si>
    <t>756-0095</t>
  </si>
  <si>
    <t>690-8509</t>
  </si>
  <si>
    <t>683-8504</t>
  </si>
  <si>
    <t>682-0804</t>
  </si>
  <si>
    <t>761-0793</t>
  </si>
  <si>
    <t>760-0017</t>
  </si>
  <si>
    <t>770-0812</t>
  </si>
  <si>
    <t>徳島県</t>
  </si>
  <si>
    <t>770-8503</t>
  </si>
  <si>
    <t>773-8502</t>
  </si>
  <si>
    <t>田岡病院</t>
  </si>
  <si>
    <t>770-0941</t>
  </si>
  <si>
    <t>高知県</t>
  </si>
  <si>
    <t>780-8535</t>
  </si>
  <si>
    <t>780-8562</t>
  </si>
  <si>
    <t>791-0295</t>
  </si>
  <si>
    <t>790-0024</t>
  </si>
  <si>
    <t>790-8524</t>
  </si>
  <si>
    <t>794-0052</t>
  </si>
  <si>
    <t>814-0180</t>
  </si>
  <si>
    <t>福岡県</t>
  </si>
  <si>
    <t>818-8502</t>
  </si>
  <si>
    <t>819-1112</t>
  </si>
  <si>
    <t>社会医療法人財団　白十字会　白十字病院</t>
  </si>
  <si>
    <t>802-0077</t>
  </si>
  <si>
    <t>830-0011</t>
  </si>
  <si>
    <t>独立行政法人国立病院機構　九州医療センター</t>
  </si>
  <si>
    <t>独立行政法人地域医療機能推進機構　久留米総合病院</t>
  </si>
  <si>
    <t>830-0013</t>
  </si>
  <si>
    <t>聖マリア病院</t>
  </si>
  <si>
    <t>独立行政法人国立病院機構　九州がんセンター</t>
  </si>
  <si>
    <t>870-8511</t>
  </si>
  <si>
    <t>大分県</t>
  </si>
  <si>
    <t>820-8505</t>
  </si>
  <si>
    <t>802-8517</t>
  </si>
  <si>
    <t>810-8539</t>
  </si>
  <si>
    <t>宮崎県</t>
  </si>
  <si>
    <t>847-8588</t>
  </si>
  <si>
    <t>佐賀県</t>
  </si>
  <si>
    <t>独立行政法人　地域医療機能推進機構　九州病院</t>
  </si>
  <si>
    <t>806-8501</t>
  </si>
  <si>
    <t>805-0050</t>
  </si>
  <si>
    <t>874-0838</t>
  </si>
  <si>
    <t>独立行政法人国立病院機構　別府医療センター</t>
  </si>
  <si>
    <t>874-0011</t>
  </si>
  <si>
    <t>810-0001</t>
  </si>
  <si>
    <t>社会福祉法人　恩賜財団　済生会唐津病院</t>
  </si>
  <si>
    <t>847-0852</t>
  </si>
  <si>
    <t>870-0033</t>
  </si>
  <si>
    <t>871-8511</t>
  </si>
  <si>
    <t>852-8501</t>
  </si>
  <si>
    <t>長崎県</t>
  </si>
  <si>
    <t>850-8555</t>
  </si>
  <si>
    <t>独立行政法人労働者健康安全機構　長崎労災病院</t>
  </si>
  <si>
    <t>857-0134</t>
  </si>
  <si>
    <t>843-0393</t>
  </si>
  <si>
    <t>及川病院</t>
  </si>
  <si>
    <t>810-0014</t>
  </si>
  <si>
    <t>849-8577</t>
  </si>
  <si>
    <t>佐世保市総合医療センター</t>
  </si>
  <si>
    <t>857-8511</t>
  </si>
  <si>
    <t>852-8511</t>
  </si>
  <si>
    <t>856-8562</t>
  </si>
  <si>
    <t>811-2316</t>
  </si>
  <si>
    <t>熊本県</t>
  </si>
  <si>
    <t>861-8520</t>
  </si>
  <si>
    <t>862-8505</t>
  </si>
  <si>
    <t>860-0812</t>
  </si>
  <si>
    <t>那覇西クリニック</t>
  </si>
  <si>
    <t>901-0154</t>
  </si>
  <si>
    <t>郵便番号</t>
    <phoneticPr fontId="3"/>
  </si>
  <si>
    <t>都道府県</t>
    <phoneticPr fontId="3"/>
  </si>
  <si>
    <t>医療機関所在地</t>
    <phoneticPr fontId="3"/>
  </si>
  <si>
    <t>東京都</t>
    <phoneticPr fontId="3"/>
  </si>
  <si>
    <t>兵庫県</t>
    <phoneticPr fontId="3"/>
  </si>
  <si>
    <t>水野豊</t>
  </si>
  <si>
    <t>松井恒志</t>
  </si>
  <si>
    <t>神野浩光</t>
  </si>
  <si>
    <t>佐藤友威</t>
  </si>
  <si>
    <t>中山貴寛</t>
  </si>
  <si>
    <t>村田透</t>
  </si>
  <si>
    <t>平井慶充</t>
  </si>
  <si>
    <t>喜島祐子</t>
  </si>
  <si>
    <t>伊藤研一</t>
  </si>
  <si>
    <t>松崎弘志</t>
  </si>
  <si>
    <t>池田克実</t>
  </si>
  <si>
    <t>加藤久美子</t>
  </si>
  <si>
    <t>中野正吾</t>
  </si>
  <si>
    <t>高橋將人</t>
  </si>
  <si>
    <t>平成人</t>
  </si>
  <si>
    <t>増野浩二郎</t>
  </si>
  <si>
    <t>山本滋</t>
  </si>
  <si>
    <t>橋本直樹</t>
  </si>
  <si>
    <t>大崎昭彦</t>
  </si>
  <si>
    <t>阿部元</t>
  </si>
  <si>
    <t>野木裕子</t>
  </si>
  <si>
    <t>緒方秀昭</t>
  </si>
  <si>
    <t>堀口淳</t>
  </si>
  <si>
    <t>前田浩幸</t>
  </si>
  <si>
    <t>加藤達史</t>
  </si>
  <si>
    <t>工藤俊</t>
  </si>
  <si>
    <t>山下年成</t>
  </si>
  <si>
    <t>大竹徹</t>
  </si>
  <si>
    <t>辻和香子</t>
  </si>
  <si>
    <t>井上正行</t>
  </si>
  <si>
    <t>柏木伸一郎</t>
  </si>
  <si>
    <t>中山裕子</t>
  </si>
  <si>
    <t>遠山竜也</t>
  </si>
  <si>
    <t>樋口徹</t>
  </si>
  <si>
    <t>亀井義明</t>
  </si>
  <si>
    <t>芝英一</t>
  </si>
  <si>
    <t>徳永えり子</t>
  </si>
  <si>
    <t>林直輝</t>
  </si>
  <si>
    <t>山本豊</t>
  </si>
  <si>
    <t>宇佐美伸</t>
  </si>
  <si>
    <t>大友直樹</t>
  </si>
  <si>
    <t>三階貴史</t>
  </si>
  <si>
    <t>新倉直樹</t>
  </si>
  <si>
    <t>原尾美智子</t>
  </si>
  <si>
    <t>明石定子</t>
  </si>
  <si>
    <t>吉野裕司</t>
  </si>
  <si>
    <t>田辺真彦</t>
  </si>
  <si>
    <t>露木茂</t>
  </si>
  <si>
    <t>有賀智之</t>
  </si>
  <si>
    <t>井口雅史</t>
  </si>
  <si>
    <t>佐藤一彦</t>
  </si>
  <si>
    <t>小泉圭</t>
  </si>
  <si>
    <t>日野直樹</t>
  </si>
  <si>
    <t>上野貴之</t>
  </si>
  <si>
    <t>岩熊伸高</t>
  </si>
  <si>
    <t>島津研三</t>
  </si>
  <si>
    <t>石黒清介</t>
  </si>
  <si>
    <t>島宏彰</t>
  </si>
  <si>
    <t>増田慎三</t>
  </si>
  <si>
    <t>阿部典恵</t>
  </si>
  <si>
    <t>相良安昭</t>
  </si>
  <si>
    <t>曳野肇</t>
  </si>
  <si>
    <t>北田正博</t>
  </si>
  <si>
    <t>福間英祐</t>
  </si>
  <si>
    <t>菅沼伸康</t>
  </si>
  <si>
    <t>吉田敦</t>
  </si>
  <si>
    <t>北條隆</t>
  </si>
  <si>
    <t>常泉道子</t>
  </si>
  <si>
    <t>枝園忠彦</t>
  </si>
  <si>
    <t>長嶋健</t>
  </si>
  <si>
    <t>成井一隆</t>
  </si>
  <si>
    <t>李哲柱</t>
  </si>
  <si>
    <t>永生高広</t>
  </si>
  <si>
    <t>小川利久</t>
  </si>
  <si>
    <t>津川浩一郎</t>
  </si>
  <si>
    <t>林田哲</t>
  </si>
  <si>
    <t>飯島耕太郎</t>
  </si>
  <si>
    <t>二村学</t>
  </si>
  <si>
    <t>河口浩介</t>
  </si>
  <si>
    <t>直居靖人</t>
  </si>
  <si>
    <t>山神和彦</t>
  </si>
  <si>
    <t>唐宇飛</t>
  </si>
  <si>
    <t>山口美樹</t>
  </si>
  <si>
    <t>久保真</t>
  </si>
  <si>
    <t>病院のホームページアドレス</t>
    <phoneticPr fontId="3"/>
  </si>
  <si>
    <t>氏名</t>
    <phoneticPr fontId="7"/>
  </si>
  <si>
    <t>所属・役職</t>
    <rPh sb="0" eb="2">
      <t>ショゾク</t>
    </rPh>
    <rPh sb="3" eb="5">
      <t>ヤクショク</t>
    </rPh>
    <phoneticPr fontId="7"/>
  </si>
  <si>
    <t>郵便番号</t>
    <rPh sb="0" eb="4">
      <t>ユウビンバンゴウ</t>
    </rPh>
    <phoneticPr fontId="7"/>
  </si>
  <si>
    <t>連携フラグ</t>
    <rPh sb="0" eb="2">
      <t>レンケイ</t>
    </rPh>
    <phoneticPr fontId="3"/>
  </si>
  <si>
    <t>連番</t>
    <rPh sb="0" eb="2">
      <t>レンバン</t>
    </rPh>
    <phoneticPr fontId="3"/>
  </si>
  <si>
    <t>基幹施設</t>
    <rPh sb="0" eb="2">
      <t>キカン</t>
    </rPh>
    <rPh sb="2" eb="4">
      <t>シセツ</t>
    </rPh>
    <phoneticPr fontId="2"/>
  </si>
  <si>
    <t>カリキュラム全体合計</t>
    <rPh sb="6" eb="8">
      <t>ゼンタイ</t>
    </rPh>
    <rPh sb="8" eb="10">
      <t>ゴウケイ</t>
    </rPh>
    <phoneticPr fontId="3"/>
  </si>
  <si>
    <t>e-mail</t>
    <phoneticPr fontId="7"/>
  </si>
  <si>
    <t>札幌医科大学外科専門研修プログラム</t>
  </si>
  <si>
    <t>北海道大学外科専門研修プログラム</t>
  </si>
  <si>
    <t>旭川医科大学外科専門研修プログラム</t>
  </si>
  <si>
    <t>手稲渓仁会病院外科専門研修プログラム</t>
  </si>
  <si>
    <t>帯広厚生病院外科専門研修プログラム</t>
  </si>
  <si>
    <t>弘前大学外科専門医研修プログラム</t>
  </si>
  <si>
    <t>八戸市立市民病院　外科専門研修プログラム</t>
  </si>
  <si>
    <t>岩手医科大学外科専門研修プログラム</t>
  </si>
  <si>
    <t>岩手県立中央病院を基幹施設とした岩手県立病院群外科専攻医研修プログラム</t>
  </si>
  <si>
    <t>東北大学病院　外科専門研修プログラム</t>
  </si>
  <si>
    <t>石巻赤十字病院外科専門研修プログラム</t>
  </si>
  <si>
    <t>大崎市民病院外科専門研修プログラム</t>
  </si>
  <si>
    <t>東北医科薬科大学　外科専門研修プログラム</t>
  </si>
  <si>
    <t>あきた外科専門研修プログラム</t>
  </si>
  <si>
    <t>山形大学外科専門研修プログラム</t>
  </si>
  <si>
    <t>山形県立中央病院　外科専門研修プログラム</t>
  </si>
  <si>
    <t>日本海総合病院外科専門研修プログラム</t>
  </si>
  <si>
    <t>福島県立医科大学外科専門医プログラム</t>
  </si>
  <si>
    <t>太田西ノ内病院外科専門研修プログラム</t>
  </si>
  <si>
    <t>総合南東北病院　外科専門医研修プログラム</t>
  </si>
  <si>
    <t>筑波大学新外科専門医研修プログラム</t>
  </si>
  <si>
    <t>筑波記念病院外科専門研修プログラム</t>
  </si>
  <si>
    <t>土浦協同病院外科新専門医研修プログラム</t>
  </si>
  <si>
    <t>茨城県立中央病院外科研修プログラム</t>
  </si>
  <si>
    <t>水戸医療センター外科専門研修プログラム</t>
  </si>
  <si>
    <t>株式会社日立製作所日立総合病院外科専門研修プログラム</t>
  </si>
  <si>
    <t>獨協医科大学外科専門研修プログラム</t>
  </si>
  <si>
    <t>自治医科大学外科専門研修プログラム</t>
  </si>
  <si>
    <t>群馬大学外科専門研修プログラム</t>
  </si>
  <si>
    <t>自治医科大学附属さいたま医療センター外科専門研修プログラム</t>
  </si>
  <si>
    <t>獨協医科大学埼玉医療センター外科専門医養成プログラム（サブスペシャリティ連動型）</t>
  </si>
  <si>
    <t>埼玉医科大学総合医療センター外科専門研修プログラム</t>
  </si>
  <si>
    <t>防衛医科大学校外科専門研修プログラム</t>
  </si>
  <si>
    <t>さいたま市立病院外科専門研修プログラム</t>
  </si>
  <si>
    <t>さいたま赤十字病院外科専門研修プログラム</t>
  </si>
  <si>
    <t>AMG外科専門研修プログラム</t>
  </si>
  <si>
    <t>新久喜総合病院外科専門研修プログラム</t>
  </si>
  <si>
    <t>羽生総合病院外科専攻医研修プログラム</t>
  </si>
  <si>
    <t>埼玉医科大学外科専門研修プログラム</t>
  </si>
  <si>
    <t>埼玉石心会病院外科専門研修プログラム</t>
  </si>
  <si>
    <t>千葉大学医学部付属病院　外科専門医研修プログラム</t>
  </si>
  <si>
    <t>日本医科大学千葉北総病院外科専門研修プログラム</t>
  </si>
  <si>
    <t>順天堂大学医学部附属浦安病院外科専門研修プログラム</t>
  </si>
  <si>
    <t>東邦大学医療センター佐倉病院外科専門研修プログラム</t>
  </si>
  <si>
    <t>千葉医療センター外科専門研修プログラム</t>
  </si>
  <si>
    <t>千葉西総合病院外科専門研修プログラム</t>
  </si>
  <si>
    <t>新東京病院外科専門研修プログラム</t>
  </si>
  <si>
    <t>船橋市立医療センター外科専門研修プログラム</t>
  </si>
  <si>
    <t>JADECOM-東京ベイ・浦安市川医療センター　外科専門研修プログラム</t>
  </si>
  <si>
    <t>成田赤十字病院外科専門医研修プログラム</t>
  </si>
  <si>
    <t>旭中央病院外科専門研修プログラム</t>
  </si>
  <si>
    <t>君津中央病院外科専門医研修プログラム</t>
  </si>
  <si>
    <t>亀田総合病院　外科専門医研修プログラム</t>
  </si>
  <si>
    <t>新松戸中央総合病院外科専門医研修プログラム</t>
  </si>
  <si>
    <t>東京女子医科大学附属八千代医療センター外科専門研修プログラム</t>
  </si>
  <si>
    <t>国際医療福祉大学成田病院外科専門研修プログラム</t>
  </si>
  <si>
    <t>千葉市立海浜病院外科専門研修プログラム</t>
  </si>
  <si>
    <t>柏厚生総合病院外科専門研修プログラム</t>
  </si>
  <si>
    <t>東京医科大学病院外科専門医研修プログラム</t>
  </si>
  <si>
    <t>慶應関連サブスぺ連動型外科専門医研修プログラム</t>
  </si>
  <si>
    <t>東京女子医科大学外科専門研修プログラム</t>
  </si>
  <si>
    <t>帝京大学外科専門研修プログラム</t>
  </si>
  <si>
    <t>日本大学外科専門医研修プログラム</t>
  </si>
  <si>
    <t>杏林大学外科専門研修プログラム</t>
  </si>
  <si>
    <t>東京医大八王子医療センター地域連携型外科専門医研修プログラム</t>
  </si>
  <si>
    <t>東邦大学医療センター大橋病院外科専門研修プログラム</t>
  </si>
  <si>
    <t>慈恵医大外科サブスぺ連動型専門医研修プログラム</t>
  </si>
  <si>
    <t>東邦大学医療センター大森病院外科専門研修プログラム</t>
  </si>
  <si>
    <t>東京女子医科大学附属足立医療センター外科専門研修プログラム</t>
  </si>
  <si>
    <t>東京大学外科サブスぺ連動型専門研修プログラム</t>
  </si>
  <si>
    <t>日本医科大学外科専門研修プログラム</t>
  </si>
  <si>
    <t>順天堂大学外科サブスぺ連動型専門研修プログラム</t>
  </si>
  <si>
    <t>都立墨東病院外科東京医師アカデミー専門研修プログラム</t>
  </si>
  <si>
    <t>NTT東日本関東病院外科専門医研修プログラム</t>
  </si>
  <si>
    <t>国際医療福祉大学三田病院外科専門医研修プログラム</t>
  </si>
  <si>
    <t>日本赤十字社医療センター外科専門研修プログラム</t>
  </si>
  <si>
    <t>国立病院機構東京医療センター外科専門研修プログラム</t>
  </si>
  <si>
    <t>虎の門病院本院外科専門医プログラム</t>
  </si>
  <si>
    <t>三井記念病院外科専門研修プログラム</t>
  </si>
  <si>
    <t>板橋中央総合病院外科専門研修プログラム</t>
  </si>
  <si>
    <t>武蔵野赤十字病院外科専門研修プログラム</t>
  </si>
  <si>
    <t>都立多摩総合医療センター施設群外科　東京医師アカデミー専門研修プログラム</t>
  </si>
  <si>
    <t>公立昭和病院外科専門研修プログラム</t>
  </si>
  <si>
    <t>災害医療センター外科専門医研修養成プログラム</t>
  </si>
  <si>
    <t>聖路加国際病院外科専門研修プログラム</t>
  </si>
  <si>
    <t>多摩地域連携外科専門研修プログラム</t>
  </si>
  <si>
    <t>JADECOM-練馬光が丘病院　地域総合外科専門研修プログラム</t>
  </si>
  <si>
    <t>北里大学病院外科専門研修プログラム</t>
  </si>
  <si>
    <t>横浜市立大学附属センター病院外科専門研修プログラム</t>
  </si>
  <si>
    <t>横浜市立大学附属病院外科専門研修プログラム</t>
  </si>
  <si>
    <t>聖マリアンナ医科大学（SMU）外科専門研修プログラム</t>
  </si>
  <si>
    <t>東海大学専門分野連動型外科専門研修プログラム</t>
  </si>
  <si>
    <t>済生会横浜市東部病院外科専門医研修プログラム</t>
  </si>
  <si>
    <t>川崎市立川崎病院外科専門研修プログラム</t>
  </si>
  <si>
    <t>川崎幸病院 外科専門研修プログラム</t>
  </si>
  <si>
    <t>相模原協同病院外科専門医研修プログラム</t>
  </si>
  <si>
    <t>横浜市立みなと赤十字病院外科専門研修プログラム</t>
  </si>
  <si>
    <t>済生会横浜市南部病院　外科専門研修プログラム</t>
  </si>
  <si>
    <t>横浜南部・横須賀・三浦外科専門医育成プログラム</t>
  </si>
  <si>
    <t>横浜市立市民病院外科専門研修プログラム</t>
  </si>
  <si>
    <t>海老名総合病院外科専門研修プログラム</t>
  </si>
  <si>
    <t>横浜南西部外科研修プログラム</t>
  </si>
  <si>
    <t>藤沢市民病院外科専門医研修プログラム</t>
  </si>
  <si>
    <t>平塚市民病院外科専門研修プログラム</t>
  </si>
  <si>
    <t>横浜労災病院外科研修プログラム</t>
  </si>
  <si>
    <t>新潟大学外科専門研修プログラム</t>
  </si>
  <si>
    <t>新潟県立中央病院外科専門研修プログラム</t>
  </si>
  <si>
    <t>新潟市民病院外科専門研修プログラム</t>
  </si>
  <si>
    <t>富山大学外科専門研修プログラム</t>
  </si>
  <si>
    <t>富山県立中央病院外科専門研修プログラム</t>
  </si>
  <si>
    <t>金沢医科大学病院　外科専門医研修プログラム</t>
  </si>
  <si>
    <t>金沢大学　外科専門研修プログラム</t>
  </si>
  <si>
    <t>石川県立中央病院外科専門研修プログラム</t>
  </si>
  <si>
    <t>福井大学外科専門研修プログラム</t>
  </si>
  <si>
    <t>福井県立病院外科専門研修プログラム</t>
  </si>
  <si>
    <t>山梨県外科領域専門研修プログラム</t>
  </si>
  <si>
    <t>山梨県立中央病院外科専門研修プログラム</t>
  </si>
  <si>
    <t>信州大学外科専門研修プログラム</t>
  </si>
  <si>
    <t>長野赤十字病院外科専門研修プログラム</t>
  </si>
  <si>
    <t>相澤病院外科専門研修プログラム</t>
  </si>
  <si>
    <t>諏訪赤十字病院外科専門研修プログラム</t>
  </si>
  <si>
    <t>佐久総合病院外科専門研修プログラム</t>
  </si>
  <si>
    <t>岐阜大学外科専門研修プログラム</t>
  </si>
  <si>
    <t>大垣市民病院外科専門研修プログラム</t>
  </si>
  <si>
    <t>岐阜県立多治見病院外科専門研修プログラム</t>
  </si>
  <si>
    <t>松波総合病院外科専門研修プログラム</t>
  </si>
  <si>
    <t>浜松医科大学外科専門研修プログラム</t>
  </si>
  <si>
    <t>順天堂大学医学部附属静岡病院外科専門研修プログラム</t>
  </si>
  <si>
    <t>ふじのくに外科専門研修プログラム</t>
  </si>
  <si>
    <t>静岡市立静岡病院外科専門プログラム</t>
  </si>
  <si>
    <t>聖隷浜松病院外科専門研修プログラム</t>
  </si>
  <si>
    <t>静岡県東部外科専門医研修プログラム</t>
  </si>
  <si>
    <t>聖隷三方原病院外科専門研修プログラム</t>
  </si>
  <si>
    <t>名古屋大学医学部附属病院外科専門研修プログラム</t>
  </si>
  <si>
    <t>名古屋市立大学病院外科専門研修プログラム</t>
  </si>
  <si>
    <t>藤田医科大学外科専門研修プログラム</t>
  </si>
  <si>
    <t>愛知医科大学病院外科専門研修プログラム</t>
  </si>
  <si>
    <t>岡崎市民病院外科専門研修プログラム</t>
  </si>
  <si>
    <t>刈谷豊田総合病院　外科専門研修プログラム</t>
  </si>
  <si>
    <t>日本赤十字社愛知医療センター名古屋第一病院外科専門研修プログラム</t>
  </si>
  <si>
    <t>名古屋掖済会病院外科専門研修プログラム</t>
  </si>
  <si>
    <t>名古屋医療センター外科専門研修プログラム</t>
  </si>
  <si>
    <t>名古屋市立大学医学部附属西部医療センター外科専門研修プログラム</t>
  </si>
  <si>
    <t>日本赤十字社愛知医療センター名古屋第二病院外科専門研修プログラム</t>
  </si>
  <si>
    <t>豊田厚生病院外科専門研修プログラム</t>
  </si>
  <si>
    <t>豊橋市民病院外科専門研修プログラム</t>
  </si>
  <si>
    <t>小牧市民病院外科研修プログラム</t>
  </si>
  <si>
    <t>名古屋徳洲会総合病院外科専門研修プログラム</t>
  </si>
  <si>
    <t>公立陶生病院外科専門研修プログラム</t>
  </si>
  <si>
    <t>総合大雄会病院外科専門研修プログラム</t>
  </si>
  <si>
    <t>一宮市立市民病院外科研修プログラム</t>
  </si>
  <si>
    <t>一宮西病院外科専門研修プログラム</t>
  </si>
  <si>
    <t>藤田医科大学岡崎医療センター外科専門研修プログラム</t>
  </si>
  <si>
    <t>三重大学医学部附属病院　外科専門研修プログラム</t>
  </si>
  <si>
    <t>市立四日市病院外科専門研修プログラム</t>
  </si>
  <si>
    <t>伊勢赤十字病院外科専門研修プログラム</t>
  </si>
  <si>
    <t>滋賀医科大学外科専門研修プログラム</t>
  </si>
  <si>
    <t>滋賀京大外科専門研修プログラム</t>
  </si>
  <si>
    <t>京都府立医科大学外科専門研修プログラム</t>
  </si>
  <si>
    <t>京都大学外科専門研修プログラム</t>
  </si>
  <si>
    <t>宇治徳洲会病院外科専門研修プログラム</t>
  </si>
  <si>
    <t>きょうと外科専門医研修プログラム</t>
  </si>
  <si>
    <t>大阪公立大学外科専門研修プログラム</t>
  </si>
  <si>
    <t>大阪大学外科専門研修プログラム</t>
  </si>
  <si>
    <t>大阪医科薬科大学病院外科専門研修プログラム</t>
  </si>
  <si>
    <t>関西医科大学　外科専門研修プログラム</t>
  </si>
  <si>
    <t>KINDAIプログラム</t>
  </si>
  <si>
    <t>北大阪ミックス施設群プログラム</t>
  </si>
  <si>
    <t>大阪市立総合医療センター外科専門研修プログラム</t>
  </si>
  <si>
    <t>国立病院機構大阪医療センター外科専門医育成プログラム</t>
  </si>
  <si>
    <t>大阪スペシャルミックス病院群外科専門研修プログラム</t>
  </si>
  <si>
    <t>高槻病院外科専門研修プログラム</t>
  </si>
  <si>
    <t>八尾徳洲会総合病院外科専門研修プログラム</t>
  </si>
  <si>
    <t>岸和田徳洲会病院外科専門研修プログラム</t>
  </si>
  <si>
    <t>ベルランド総合病院外科専門研修プログラム</t>
  </si>
  <si>
    <t>神戸大学外科専門研修プログラム</t>
  </si>
  <si>
    <t>兵庫医科大学外科専門研修プログラム</t>
  </si>
  <si>
    <t>淡路・播磨地域外科専門研修プログラム</t>
  </si>
  <si>
    <t>兵庫京大外科専門研修プログラム</t>
  </si>
  <si>
    <t>北播磨総合医療センター外科専門研修プログラム</t>
  </si>
  <si>
    <t>加古川中央市民病院 外科専門研修プログラム</t>
  </si>
  <si>
    <t>はり姫外科専門研修プログラム</t>
  </si>
  <si>
    <t>奈良県立医科大学外科研修プログラム</t>
  </si>
  <si>
    <t>奈良県総合医療センター外科研修プログラム</t>
  </si>
  <si>
    <t>天理よろづ相談所病院外科専門研修プログラム</t>
  </si>
  <si>
    <t>和歌山県立医科大学外科専門研修プログラム</t>
  </si>
  <si>
    <t>日赤和歌山医療センター外科専門研修プログラム</t>
  </si>
  <si>
    <t>鳥取大学外科専門研修プログラム</t>
  </si>
  <si>
    <t>オール島根外科専門研修プログラム</t>
  </si>
  <si>
    <t>島根県立中央病院外科専門研修プログラム</t>
  </si>
  <si>
    <t>川崎医科大学外科研修プログラム</t>
  </si>
  <si>
    <t>岡山大学広域外科専門研修プログラム</t>
  </si>
  <si>
    <t>川崎医科大学総合医療センター外科専門研修プログラム</t>
  </si>
  <si>
    <t>岡山医療センター外科専門研修プログラム</t>
  </si>
  <si>
    <t>倉敷外科専門研修プログラム</t>
  </si>
  <si>
    <t>広島大学外科専門研修プログラム</t>
  </si>
  <si>
    <t>広島市民病院群外科専門研修プログラム</t>
  </si>
  <si>
    <t>山口大学外科専門研修プログラム</t>
  </si>
  <si>
    <t>徳島大学外科専門研修プログラム</t>
  </si>
  <si>
    <t>香川大学外科専門研修プログラム</t>
  </si>
  <si>
    <t>高松赤十字病院外科専門研修プログラム</t>
  </si>
  <si>
    <t>愛媛大学外科専門研修プログラム</t>
  </si>
  <si>
    <t>愛媛県立中央病院外科専門研修プログラム</t>
  </si>
  <si>
    <t>松山赤十字病院外科専門研修プログラム</t>
  </si>
  <si>
    <t>市立宇和島病院外科専門研修プログラム</t>
  </si>
  <si>
    <t>『高知家』外科専門研修プログラム</t>
  </si>
  <si>
    <t>産業医科大学外科専門研修プログラム</t>
  </si>
  <si>
    <t>九州大学病院外科専門医研修プログラム</t>
  </si>
  <si>
    <t>福岡大学外科専門研修プログラム</t>
  </si>
  <si>
    <t>久留米大学病院群外科専門研修プログラム</t>
  </si>
  <si>
    <t>済生会福岡総合病院外科専門研修プログラム</t>
  </si>
  <si>
    <t>九州医療センター外科専門医研修プログラム</t>
  </si>
  <si>
    <t>福岡赤十字病院外科専門研修プログラム</t>
  </si>
  <si>
    <t>福岡徳洲会病院外科専門研修プログラム</t>
  </si>
  <si>
    <t>北九州市立医療センタ－外科専門研修プログラム</t>
  </si>
  <si>
    <t>飯塚病院外科専門研修プログラム</t>
  </si>
  <si>
    <t>聖マリア病院群外科専門研修プログラム</t>
  </si>
  <si>
    <t>新古賀病院群外科専門研修プログラム</t>
  </si>
  <si>
    <t>小倉記念病院外科専門研修プログラム</t>
  </si>
  <si>
    <t>福岡和白病院外科専門研修プログラム</t>
  </si>
  <si>
    <t>福岡東医療センター外科専門医研修プログラム</t>
  </si>
  <si>
    <t>JCHO九州病院外科専門研修プログラム</t>
  </si>
  <si>
    <t>佐賀大学外科専門研修プログラム</t>
  </si>
  <si>
    <t>佐賀県医療センター好生館外科専門研修プログラム</t>
  </si>
  <si>
    <t>長崎大学病院群外科専門医育成プログラム</t>
  </si>
  <si>
    <t>長崎みなとメディカルセンター外科専門研修プログラム</t>
  </si>
  <si>
    <t>佐世保市総合医療センター外科専門研修プログラム</t>
  </si>
  <si>
    <t>熊本外科専門研修プログラム</t>
  </si>
  <si>
    <t>熊本赤十字病院　外科専門研修プログラム</t>
  </si>
  <si>
    <t>済生会熊本病院外科専門研修プログラム</t>
  </si>
  <si>
    <t>大分大学外科研修プログラム</t>
  </si>
  <si>
    <t>大分県立病院群外科専門医育成プログラム</t>
  </si>
  <si>
    <t>宮崎大学外科専門研修プログラム</t>
  </si>
  <si>
    <t>宮崎県立宮崎病院外科専門研修プログラム</t>
  </si>
  <si>
    <t>鹿児島プロフェッショナル外科専門研修プログラム</t>
  </si>
  <si>
    <t>大隅鹿屋病院外科専門研修プログラム</t>
  </si>
  <si>
    <t>RyuCOS（Ryukyu University Comprehensive Surgery Program）</t>
  </si>
  <si>
    <t>友愛医療センター　外科専門研修プログラム</t>
  </si>
  <si>
    <t>浦添総合病院外科専門研修プログラム</t>
  </si>
  <si>
    <t>沖縄県立病院外科専門研修プログラム</t>
  </si>
  <si>
    <t>中頭病院外科専門研修プログラム</t>
  </si>
  <si>
    <t>沖縄県立中部病院外科専門研修プログラム</t>
  </si>
  <si>
    <t>中部徳洲会病院外科専門研修プログラム</t>
  </si>
  <si>
    <t>沖縄協同病院外科専門研修プログラム</t>
  </si>
  <si>
    <t>NO.</t>
  </si>
  <si>
    <t>発表者（共同演者含む）</t>
  </si>
  <si>
    <t>演題名</t>
    <rPh sb="0" eb="1">
      <t>エン</t>
    </rPh>
    <rPh sb="1" eb="2">
      <t>ダイ</t>
    </rPh>
    <rPh sb="2" eb="3">
      <t>メイ</t>
    </rPh>
    <phoneticPr fontId="3"/>
  </si>
  <si>
    <t>学会名</t>
    <rPh sb="0" eb="2">
      <t>ガッカイ</t>
    </rPh>
    <rPh sb="2" eb="3">
      <t>メイ</t>
    </rPh>
    <phoneticPr fontId="3"/>
  </si>
  <si>
    <t>月</t>
  </si>
  <si>
    <t>例</t>
    <rPh sb="0" eb="1">
      <t>レイ</t>
    </rPh>
    <phoneticPr fontId="7"/>
  </si>
  <si>
    <t>術式</t>
    <rPh sb="0" eb="2">
      <t>ジュツシキ</t>
    </rPh>
    <phoneticPr fontId="3"/>
  </si>
  <si>
    <t>研究発表</t>
    <rPh sb="0" eb="2">
      <t>ケンキュウ</t>
    </rPh>
    <rPh sb="2" eb="4">
      <t>ハッピョウ</t>
    </rPh>
    <phoneticPr fontId="3"/>
  </si>
  <si>
    <r>
      <t>・施設における</t>
    </r>
    <r>
      <rPr>
        <u/>
        <sz val="11"/>
        <rFont val="メイリオ"/>
        <family val="3"/>
        <charset val="128"/>
      </rPr>
      <t>乳腺カリキュラム指導医（日本乳癌学会認定乳腺指導医/乳腺専門医）</t>
    </r>
    <r>
      <rPr>
        <sz val="11"/>
        <rFont val="メイリオ"/>
        <family val="3"/>
        <charset val="128"/>
      </rPr>
      <t>が筆頭もしくは共同演者に含まれること</t>
    </r>
    <rPh sb="1" eb="3">
      <t>シセツ</t>
    </rPh>
    <rPh sb="7" eb="9">
      <t>ニュウセン</t>
    </rPh>
    <rPh sb="15" eb="18">
      <t>シドウイ</t>
    </rPh>
    <rPh sb="19" eb="21">
      <t>ニホン</t>
    </rPh>
    <rPh sb="21" eb="23">
      <t>ニュウガン</t>
    </rPh>
    <rPh sb="23" eb="25">
      <t>ガッカイ</t>
    </rPh>
    <rPh sb="25" eb="27">
      <t>ニンテイ</t>
    </rPh>
    <rPh sb="27" eb="29">
      <t>ニュウセン</t>
    </rPh>
    <rPh sb="29" eb="32">
      <t>シドウイ</t>
    </rPh>
    <rPh sb="33" eb="35">
      <t>ニュウセン</t>
    </rPh>
    <rPh sb="35" eb="38">
      <t>センモンイ</t>
    </rPh>
    <rPh sb="40" eb="42">
      <t>ヒットウ</t>
    </rPh>
    <rPh sb="46" eb="48">
      <t>キョウドウ</t>
    </rPh>
    <rPh sb="48" eb="50">
      <t>エンジャ</t>
    </rPh>
    <rPh sb="51" eb="52">
      <t>フク</t>
    </rPh>
    <phoneticPr fontId="3"/>
  </si>
  <si>
    <r>
      <t>査読を伴う学術雑誌への論文が</t>
    </r>
    <r>
      <rPr>
        <u/>
        <sz val="11"/>
        <color rgb="FFFF0000"/>
        <rFont val="メイリオ"/>
        <family val="3"/>
        <charset val="128"/>
      </rPr>
      <t>年間1件以上</t>
    </r>
    <r>
      <rPr>
        <sz val="11"/>
        <color rgb="FF000000"/>
        <rFont val="メイリオ"/>
        <family val="3"/>
        <charset val="128"/>
      </rPr>
      <t>行われている</t>
    </r>
    <rPh sb="0" eb="2">
      <t>サドク</t>
    </rPh>
    <rPh sb="3" eb="4">
      <t>トモナ</t>
    </rPh>
    <rPh sb="11" eb="13">
      <t>ロンブン</t>
    </rPh>
    <phoneticPr fontId="3"/>
  </si>
  <si>
    <t>氏名</t>
  </si>
  <si>
    <t>所属・役職</t>
    <rPh sb="3" eb="5">
      <t>ヤクショク</t>
    </rPh>
    <phoneticPr fontId="7"/>
  </si>
  <si>
    <t>臨床経験年数</t>
  </si>
  <si>
    <t>年</t>
    <rPh sb="0" eb="1">
      <t>ネン</t>
    </rPh>
    <phoneticPr fontId="24"/>
  </si>
  <si>
    <t>主な履歴・教育歴</t>
    <phoneticPr fontId="7"/>
  </si>
  <si>
    <t>年</t>
  </si>
  <si>
    <t>（西暦でご入力ください）</t>
    <rPh sb="1" eb="3">
      <t>セイレキ</t>
    </rPh>
    <phoneticPr fontId="7"/>
  </si>
  <si>
    <t>専門医･指導医資格</t>
  </si>
  <si>
    <t>取得学位</t>
  </si>
  <si>
    <t>カリキュラム統括責任者の必要事項は、乳腺外科専門医・研修カリキュラム「 11-5. 専門研修カリキュラム統括責任者の基準および役割と権限 」を参照してください</t>
    <rPh sb="71" eb="73">
      <t>サンショウ</t>
    </rPh>
    <phoneticPr fontId="24"/>
  </si>
  <si>
    <t>※ カリキュラム群全体（基幹＋連携）での専門研修指導医数および施設群の年間手術数が算出根拠となります</t>
    <rPh sb="12" eb="14">
      <t>キカン</t>
    </rPh>
    <rPh sb="15" eb="17">
      <t>レンケイ</t>
    </rPh>
    <phoneticPr fontId="24"/>
  </si>
  <si>
    <t>（A）専門研修指導医数から算出される専攻医受入上限数</t>
    <phoneticPr fontId="24"/>
  </si>
  <si>
    <t>カリキュラム全体の
指導医数</t>
    <rPh sb="6" eb="8">
      <t>ゼンタイ</t>
    </rPh>
    <rPh sb="10" eb="12">
      <t>シドウ</t>
    </rPh>
    <rPh sb="12" eb="14">
      <t>イスウ</t>
    </rPh>
    <phoneticPr fontId="24"/>
  </si>
  <si>
    <t>カリキュラム全体での受入上限数</t>
    <rPh sb="6" eb="8">
      <t>ゼンタイ</t>
    </rPh>
    <rPh sb="10" eb="12">
      <t>ウケイレ</t>
    </rPh>
    <rPh sb="12" eb="15">
      <t>ジョウゲンスウ</t>
    </rPh>
    <phoneticPr fontId="24"/>
  </si>
  <si>
    <t>人 × 2</t>
    <rPh sb="0" eb="1">
      <t>ニン</t>
    </rPh>
    <phoneticPr fontId="24"/>
  </si>
  <si>
    <t>⇨</t>
    <phoneticPr fontId="24"/>
  </si>
  <si>
    <t xml:space="preserve">（A) </t>
    <phoneticPr fontId="3"/>
  </si>
  <si>
    <t>人</t>
    <rPh sb="0" eb="1">
      <t>ニン</t>
    </rPh>
    <phoneticPr fontId="24"/>
  </si>
  <si>
    <t>（自動計算されます）</t>
    <rPh sb="1" eb="5">
      <t>ジドウケイサン</t>
    </rPh>
    <phoneticPr fontId="24"/>
  </si>
  <si>
    <t>（B）診療実績 から算出される専攻医受入上限数</t>
    <phoneticPr fontId="24"/>
  </si>
  <si>
    <t xml:space="preserve">（B) </t>
    <phoneticPr fontId="3"/>
  </si>
  <si>
    <t>（C）来年度の新規専攻医受入上限数</t>
    <phoneticPr fontId="24"/>
  </si>
  <si>
    <t>来年度の新規受入上限数**</t>
    <rPh sb="0" eb="3">
      <t>ライネンド</t>
    </rPh>
    <rPh sb="4" eb="6">
      <t>シンキ</t>
    </rPh>
    <rPh sb="6" eb="8">
      <t>ウケイレ</t>
    </rPh>
    <rPh sb="8" eb="11">
      <t>ジョウゲンスウ</t>
    </rPh>
    <phoneticPr fontId="24"/>
  </si>
  <si>
    <t>人</t>
    <rPh sb="0" eb="1">
      <t>ヒト</t>
    </rPh>
    <phoneticPr fontId="3"/>
  </si>
  <si>
    <t>(試算された来年度の新規受入上限数**を上限とし、受入れを希望する人数）</t>
    <rPh sb="1" eb="3">
      <t>シサン</t>
    </rPh>
    <rPh sb="6" eb="9">
      <t>ライネンド</t>
    </rPh>
    <rPh sb="10" eb="12">
      <t>シンキ</t>
    </rPh>
    <rPh sb="12" eb="14">
      <t>ウケイレ</t>
    </rPh>
    <rPh sb="14" eb="16">
      <t>ジョウゲン</t>
    </rPh>
    <rPh sb="16" eb="17">
      <t>スウ</t>
    </rPh>
    <rPh sb="20" eb="22">
      <t>ジョウゲン</t>
    </rPh>
    <rPh sb="25" eb="27">
      <t>ウケイ</t>
    </rPh>
    <rPh sb="29" eb="31">
      <t>キボウ</t>
    </rPh>
    <rPh sb="33" eb="35">
      <t>ニンズウ</t>
    </rPh>
    <phoneticPr fontId="7"/>
  </si>
  <si>
    <t>フリガナ</t>
    <phoneticPr fontId="3"/>
  </si>
  <si>
    <t>専攻医募集定員計算</t>
    <rPh sb="0" eb="3">
      <t>センコウイ</t>
    </rPh>
    <rPh sb="3" eb="5">
      <t>ボシュウ</t>
    </rPh>
    <rPh sb="5" eb="7">
      <t>テイイン</t>
    </rPh>
    <rPh sb="7" eb="9">
      <t>ケイサンショ</t>
    </rPh>
    <phoneticPr fontId="24"/>
  </si>
  <si>
    <t>No.</t>
    <phoneticPr fontId="24"/>
  </si>
  <si>
    <t>所属施設名</t>
    <rPh sb="0" eb="2">
      <t>ショゾク</t>
    </rPh>
    <rPh sb="2" eb="4">
      <t>シセツ</t>
    </rPh>
    <rPh sb="4" eb="5">
      <t>メイ</t>
    </rPh>
    <phoneticPr fontId="24"/>
  </si>
  <si>
    <t>氏名</t>
    <rPh sb="0" eb="2">
      <t>シメイ</t>
    </rPh>
    <phoneticPr fontId="24"/>
  </si>
  <si>
    <t>基幹施設</t>
  </si>
  <si>
    <t>No.</t>
    <phoneticPr fontId="3"/>
  </si>
  <si>
    <t>基本情報</t>
    <rPh sb="0" eb="2">
      <t>キホン</t>
    </rPh>
    <rPh sb="2" eb="4">
      <t>ジョウホウ</t>
    </rPh>
    <phoneticPr fontId="3"/>
  </si>
  <si>
    <t>審査結果</t>
    <rPh sb="0" eb="4">
      <t>シンサケッカ</t>
    </rPh>
    <phoneticPr fontId="6"/>
  </si>
  <si>
    <t>認定施設</t>
    <rPh sb="0" eb="2">
      <t>ニンテイ</t>
    </rPh>
    <rPh sb="2" eb="4">
      <t>シセツ</t>
    </rPh>
    <phoneticPr fontId="3"/>
  </si>
  <si>
    <t>症例数(当該施設)</t>
    <rPh sb="0" eb="2">
      <t>ショウレイ</t>
    </rPh>
    <rPh sb="2" eb="3">
      <t>スウ</t>
    </rPh>
    <rPh sb="4" eb="6">
      <t>トウガイ</t>
    </rPh>
    <rPh sb="6" eb="8">
      <t>シセツ</t>
    </rPh>
    <phoneticPr fontId="3"/>
  </si>
  <si>
    <t>専門研修指導医数(当該施設)</t>
    <rPh sb="0" eb="2">
      <t>センモン</t>
    </rPh>
    <rPh sb="2" eb="4">
      <t>ケンシュウ</t>
    </rPh>
    <rPh sb="4" eb="5">
      <t>ユビ</t>
    </rPh>
    <rPh sb="5" eb="6">
      <t>シルベ</t>
    </rPh>
    <rPh sb="6" eb="7">
      <t>イ</t>
    </rPh>
    <rPh sb="7" eb="8">
      <t>スウ</t>
    </rPh>
    <phoneticPr fontId="3"/>
  </si>
  <si>
    <t>症例数(基幹+連携)</t>
    <rPh sb="4" eb="6">
      <t>キカン</t>
    </rPh>
    <rPh sb="7" eb="9">
      <t>レンケイ</t>
    </rPh>
    <phoneticPr fontId="3"/>
  </si>
  <si>
    <t>専門研修指導医数(基幹+連携)</t>
    <rPh sb="0" eb="2">
      <t>センモン</t>
    </rPh>
    <rPh sb="2" eb="4">
      <t>ケンシュウ</t>
    </rPh>
    <rPh sb="4" eb="7">
      <t>シドウイ</t>
    </rPh>
    <rPh sb="7" eb="8">
      <t>スウ</t>
    </rPh>
    <rPh sb="9" eb="11">
      <t>キカン</t>
    </rPh>
    <rPh sb="12" eb="14">
      <t>レンケイ</t>
    </rPh>
    <phoneticPr fontId="3"/>
  </si>
  <si>
    <t>専門研修統括責任者</t>
    <rPh sb="0" eb="2">
      <t>センモン</t>
    </rPh>
    <rPh sb="2" eb="4">
      <t>ケンシュウ</t>
    </rPh>
    <rPh sb="4" eb="6">
      <t>トウカツ</t>
    </rPh>
    <rPh sb="6" eb="9">
      <t>セキニンシャ</t>
    </rPh>
    <phoneticPr fontId="6"/>
  </si>
  <si>
    <t>ヨミガナ</t>
  </si>
  <si>
    <t>最終審査結果</t>
    <rPh sb="0" eb="2">
      <t>サイシュウ</t>
    </rPh>
    <rPh sb="2" eb="6">
      <t>シンサケッカ</t>
    </rPh>
    <phoneticPr fontId="6"/>
  </si>
  <si>
    <t>審査結果メモ</t>
    <rPh sb="0" eb="4">
      <t>シンサケッカ</t>
    </rPh>
    <phoneticPr fontId="6"/>
  </si>
  <si>
    <t>申請希望</t>
    <rPh sb="0" eb="2">
      <t>シンセイ</t>
    </rPh>
    <rPh sb="2" eb="4">
      <t>キボウ</t>
    </rPh>
    <phoneticPr fontId="3"/>
  </si>
  <si>
    <t>実績数
（申告）</t>
    <rPh sb="0" eb="2">
      <t>ジッセキ</t>
    </rPh>
    <rPh sb="2" eb="3">
      <t>スウ</t>
    </rPh>
    <rPh sb="5" eb="7">
      <t>シンコク</t>
    </rPh>
    <phoneticPr fontId="3"/>
  </si>
  <si>
    <t>割当症例数</t>
    <rPh sb="0" eb="2">
      <t>ワリアテ</t>
    </rPh>
    <rPh sb="2" eb="4">
      <t>ショウレイ</t>
    </rPh>
    <rPh sb="4" eb="5">
      <t>スウ</t>
    </rPh>
    <phoneticPr fontId="3"/>
  </si>
  <si>
    <t>非手術症例
ステージ４
（申告）</t>
    <rPh sb="0" eb="1">
      <t>ヒ</t>
    </rPh>
    <rPh sb="1" eb="3">
      <t>シュジュツ</t>
    </rPh>
    <rPh sb="3" eb="5">
      <t>ショウレイ</t>
    </rPh>
    <rPh sb="13" eb="15">
      <t>シンコク</t>
    </rPh>
    <phoneticPr fontId="3"/>
  </si>
  <si>
    <t>施設所属
指導医数</t>
    <rPh sb="0" eb="2">
      <t>シセツ</t>
    </rPh>
    <rPh sb="2" eb="4">
      <t>ショゾク</t>
    </rPh>
    <rPh sb="5" eb="9">
      <t>シドウイスウ</t>
    </rPh>
    <phoneticPr fontId="3"/>
  </si>
  <si>
    <t>予備枠</t>
    <rPh sb="0" eb="2">
      <t>ヨビ</t>
    </rPh>
    <rPh sb="2" eb="3">
      <t>ワク</t>
    </rPh>
    <phoneticPr fontId="6"/>
  </si>
  <si>
    <t>予備枠</t>
    <rPh sb="0" eb="2">
      <t>ヨビ</t>
    </rPh>
    <rPh sb="2" eb="3">
      <t>ワク</t>
    </rPh>
    <phoneticPr fontId="3"/>
  </si>
  <si>
    <t>所属
指導医数</t>
    <rPh sb="0" eb="2">
      <t>ショゾク</t>
    </rPh>
    <rPh sb="3" eb="7">
      <t>シドウイスウ</t>
    </rPh>
    <phoneticPr fontId="3"/>
  </si>
  <si>
    <t>割当指導医数</t>
    <rPh sb="0" eb="2">
      <t>ワリアテ</t>
    </rPh>
    <rPh sb="5" eb="6">
      <t>スウ</t>
    </rPh>
    <phoneticPr fontId="3"/>
  </si>
  <si>
    <t>氏名</t>
    <rPh sb="0" eb="2">
      <t>シメイ</t>
    </rPh>
    <phoneticPr fontId="6"/>
  </si>
  <si>
    <t>Eメール</t>
    <phoneticPr fontId="3"/>
  </si>
  <si>
    <t>会員番号</t>
    <rPh sb="0" eb="4">
      <t>カイインバンゴウ</t>
    </rPh>
    <phoneticPr fontId="6"/>
  </si>
  <si>
    <t>郵便番号</t>
    <rPh sb="0" eb="4">
      <t>ユウビンバンゴウ</t>
    </rPh>
    <phoneticPr fontId="3"/>
  </si>
  <si>
    <t>都道府県</t>
    <rPh sb="0" eb="4">
      <t>トドウフケン</t>
    </rPh>
    <phoneticPr fontId="5"/>
  </si>
  <si>
    <t>群市区町村名・番地</t>
    <phoneticPr fontId="3"/>
  </si>
  <si>
    <t>北海道</t>
    <rPh sb="0" eb="3">
      <t>ホッカイドウ</t>
    </rPh>
    <phoneticPr fontId="3"/>
  </si>
  <si>
    <t>東北</t>
    <rPh sb="0" eb="2">
      <t>トウホク</t>
    </rPh>
    <phoneticPr fontId="3"/>
  </si>
  <si>
    <t>関東</t>
    <rPh sb="0" eb="2">
      <t>カントウ</t>
    </rPh>
    <phoneticPr fontId="3"/>
  </si>
  <si>
    <t>中部</t>
    <rPh sb="0" eb="2">
      <t>チュウブ</t>
    </rPh>
    <phoneticPr fontId="3"/>
  </si>
  <si>
    <t>近畿</t>
    <rPh sb="0" eb="2">
      <t>キンキ</t>
    </rPh>
    <phoneticPr fontId="3"/>
  </si>
  <si>
    <t>中国・四国</t>
    <rPh sb="0" eb="2">
      <t>チュウゴク</t>
    </rPh>
    <rPh sb="3" eb="5">
      <t>シコク</t>
    </rPh>
    <phoneticPr fontId="3"/>
  </si>
  <si>
    <t>九州</t>
    <rPh sb="0" eb="2">
      <t>キュウシュウ</t>
    </rPh>
    <phoneticPr fontId="3"/>
  </si>
  <si>
    <t>オオフナチュウオウビョウイン</t>
  </si>
  <si>
    <t>ニホンセキジュウジシャアイチイリョウセンターナゴヤダイニビョウイン</t>
  </si>
  <si>
    <t>キョウトダイイチセキジュウジビョウイン</t>
  </si>
  <si>
    <t>キョウトダイニセキジュウジビョウイン</t>
  </si>
  <si>
    <t>ヒロシマシリツホクブイリョウセンターアサシミンビョウイン</t>
  </si>
  <si>
    <t>サイタマケンリツガンセンター</t>
  </si>
  <si>
    <t>シリツヨッカイチビョウイン</t>
  </si>
  <si>
    <t>チバケンガンセンター</t>
  </si>
  <si>
    <t>テイキョウダイガクイガクブフゾクミゾノクチビョウイン</t>
  </si>
  <si>
    <t>トウキョウジケイカイイカダイガクフゾクカシワビョウイン</t>
  </si>
  <si>
    <t>ニホンセキジュウジシャアイチイリョウセンターナゴヤダイイヂビョウイン</t>
  </si>
  <si>
    <t>ナカツシリツナカツシミンビョウイン</t>
  </si>
  <si>
    <t>フクイケンリツビョウイン</t>
  </si>
  <si>
    <t>イワタシリツソウゴウビョウイン</t>
  </si>
  <si>
    <t>トヨカワシミンビョウイン</t>
  </si>
  <si>
    <t>チガサキシリツビョウイン</t>
  </si>
  <si>
    <t>イワテケンリツチュウオウビョウイン</t>
  </si>
  <si>
    <t>アイチケンガンセンター</t>
  </si>
  <si>
    <t>イチノミヤシリツシミンビョウイン</t>
  </si>
  <si>
    <t>ヨコハマシリツシミンビョウイン</t>
  </si>
  <si>
    <t>イワテケンリツチュウブビョウイン</t>
  </si>
  <si>
    <t>ギフシミンビョウイン</t>
  </si>
  <si>
    <t>シリツハコダテビョウイン</t>
  </si>
  <si>
    <t>シリツサッポロビョウイン</t>
  </si>
  <si>
    <t>クマモトシリツクマモトシミンビョウイン</t>
  </si>
  <si>
    <t>コウリツトウセイビョウイン</t>
  </si>
  <si>
    <t>コクリツガンケンキュウセンターチュウオウビョウイン</t>
  </si>
  <si>
    <t>ヤマガタケンリツチュウオウビョウイン</t>
  </si>
  <si>
    <t>シリツカイヅカビョウイン</t>
  </si>
  <si>
    <t>シリツクシロソウゴウビョウイン</t>
  </si>
  <si>
    <t>シリツイケダビョウイン</t>
  </si>
  <si>
    <t>シリツフクチヤマシミンビョウイン</t>
  </si>
  <si>
    <t>ニイガタケンリツガンセンターニイガタビョウイン</t>
  </si>
  <si>
    <t>ニイガタケンリツチュウオウビョウイン</t>
  </si>
  <si>
    <t>チバシリツカイヒンビョウイン</t>
  </si>
  <si>
    <t>カワサキシリツイダビョウイン</t>
  </si>
  <si>
    <t>フナバシシリツイリョウセンター</t>
  </si>
  <si>
    <t>ヤマトシリツビョウイン</t>
  </si>
  <si>
    <t>ニホンセキジュウジシャナガサキゲンバクビョウイン</t>
  </si>
  <si>
    <t>ヤオシリツビョウイン</t>
  </si>
  <si>
    <t>トヤマケンリツチュウオウビョウイン</t>
  </si>
  <si>
    <t>ヒョウゴケンリツガンセンター</t>
  </si>
  <si>
    <t>ヒョウゴケンリツアマガサキソウゴウイリョウセンター</t>
  </si>
  <si>
    <t>ヨネザワシリツビョウイン</t>
  </si>
  <si>
    <t>トヨハシシミンビョウイン</t>
  </si>
  <si>
    <t>ミノオシリツビョウイン</t>
  </si>
  <si>
    <t>トットリケンリツコウセイビョウイン</t>
  </si>
  <si>
    <t>オオサキシミンビョウイン</t>
  </si>
  <si>
    <t>イバラキセイナンイリョウセンタービョウイン</t>
  </si>
  <si>
    <t>ヒラツカシミンビョウイン</t>
  </si>
  <si>
    <t>ヤマトタカダシリツビョウイン</t>
  </si>
  <si>
    <t>イワキシイリョウセンター</t>
  </si>
  <si>
    <t>センダイシリツビョウイン</t>
  </si>
  <si>
    <t>オオイタケンリツビョウイン</t>
  </si>
  <si>
    <t>シマネケンリツチュウオウビョウイン</t>
  </si>
  <si>
    <t>ナゴヤシリツダイガクイガクブフゾクセイブイリョウセンター</t>
  </si>
  <si>
    <t>シズオカケンリツシズオカガンセンター</t>
  </si>
  <si>
    <t>オカザキシミンビョウイン</t>
  </si>
  <si>
    <t>マツエシリツビョウイン</t>
  </si>
  <si>
    <t>タカオカシミンビョウイン</t>
  </si>
  <si>
    <t>マツモトシリツビョウイン</t>
  </si>
  <si>
    <t>シガケンリツソウゴウビョウイン</t>
  </si>
  <si>
    <t>フジサワシミンビョウイン</t>
  </si>
  <si>
    <t>シマダシリツソウゴウイリョウセンター</t>
  </si>
  <si>
    <t>シリツキシワダシミンビョウイン</t>
  </si>
  <si>
    <t>コウリツトヨオカビョウインクミアイリツトヨオカビョウイン</t>
  </si>
  <si>
    <t>ヒョウゴケンリツハリマヒメジソウゴウイリョウセンター</t>
  </si>
  <si>
    <t>シリツヒラカタビョウイン</t>
  </si>
  <si>
    <t>トコナメシミンビョウイン</t>
  </si>
  <si>
    <t>ニイガタシミンビョウイン</t>
  </si>
  <si>
    <t>ヤマガタケンリツシンジョウビョウイン</t>
  </si>
  <si>
    <t>ハチノヘシリツシミンビョウイン</t>
  </si>
  <si>
    <t>エヒメケンリツチュウオウビョウイン</t>
  </si>
  <si>
    <t>フジノミヤシリツビョウイン</t>
  </si>
  <si>
    <t>トウキョウイカダイガクイバラキイリョウセンター</t>
  </si>
  <si>
    <t>スナガワシリツビョウイン</t>
  </si>
  <si>
    <t>アオモリケンリツチュウオウビョウイン</t>
  </si>
  <si>
    <t>コシガヤシリツビョウイン</t>
  </si>
  <si>
    <t>ニホンセキジュウジシャワカヤマイリョウセンター</t>
  </si>
  <si>
    <t>タカラヅカシリツビョウイン</t>
  </si>
  <si>
    <t>フジエダシリツソウゴウビョウイン</t>
  </si>
  <si>
    <t>カワサキシリツカワサキビョウイン</t>
  </si>
  <si>
    <t>キタハリマソウゴウイリョウセンター</t>
  </si>
  <si>
    <t>カゴシマシリツビョウイン</t>
  </si>
  <si>
    <t>キョウトサイセイカイビョウイン</t>
  </si>
  <si>
    <t>オウミハチマンシリツソウゴウイリョウセンター</t>
  </si>
  <si>
    <t>ニイガタケンリツシバタビョウイン</t>
  </si>
  <si>
    <t>ソウゴウビョウインナカツガワシミンビョウイン</t>
  </si>
  <si>
    <t>エヌティティヒガシニホンカントウビョウイン</t>
  </si>
  <si>
    <t>カンサイイカダイガクソウゴウイリョウセンター</t>
  </si>
  <si>
    <t>ドクリツギョウセイホウジンコクリツビョウインキコウミトイリョウセンター</t>
  </si>
  <si>
    <t>シャカイイリョウホウジンザイダンジセンカイアイザワビョウイン</t>
  </si>
  <si>
    <t>シャカイイリョウホウジンユウアイカイユウアイイリョウセンター</t>
  </si>
  <si>
    <t>コクホチョクエイソウゴウビョウインキミツチュウオウビョウイン</t>
  </si>
  <si>
    <t>カナガワケンリツガンセンター</t>
  </si>
  <si>
    <t>ヨコハマシリツダイガクフゾクシミンソウゴウイリョウセンター</t>
  </si>
  <si>
    <t>イリョウホウジンシャダンアイユウカイアゲオチュウオウソウゴウビョウイン</t>
  </si>
  <si>
    <t>イッパンザイダンホウジンカナガワケンケイユウカイケイユウビョウイン</t>
  </si>
  <si>
    <t>ヨコハマシリツミナトセキジュウジビョウイン</t>
  </si>
  <si>
    <t>ドクリツギョウセイホウジンコクリツビョウインキコウサイガイイリョウセンター</t>
  </si>
  <si>
    <t>チホウドクリツギョウセイホウジントウキョウトリツビョウインキコウトウキョウトリツエバラビョウイン</t>
  </si>
  <si>
    <t>トウキョウジョシイカダイガクフゾクヤチヨイリョウセンター</t>
  </si>
  <si>
    <t>ニホンセキジュウジシャイリョウセンター</t>
  </si>
  <si>
    <t>シャカイフクシホウジンミツイキネンビョウイン</t>
  </si>
  <si>
    <t>トウキョウシカダイガクイチカワソウゴウビョウイン</t>
  </si>
  <si>
    <t>イイダシリツビョウイン</t>
  </si>
  <si>
    <t>イナチュウオウビョウイン</t>
  </si>
  <si>
    <t>イシカワケンリツチュウオウビョウイン</t>
  </si>
  <si>
    <t>ドクリツギョウセイホウジンコクリツビョウインキコウナゴヤイリョウセンター</t>
  </si>
  <si>
    <t>コマキシミンビョウイン</t>
  </si>
  <si>
    <t>ドクリツギョウセイホウジンコクリツビョウインキコウキョウトイリョウセンター</t>
  </si>
  <si>
    <t>シャカイフクシホウジンオンシザイダンサイセイカイシガケンビョウイン</t>
  </si>
  <si>
    <t>ドクリツギョウセイホウジンロウドウシャケンコウアンゼンキコウワカヤマロウサイビョウイン</t>
  </si>
  <si>
    <t>シリツイタミビョウイン</t>
  </si>
  <si>
    <t>コウリツガッコウキョウサイクミアイチュウゴクチュウオウビョウイン</t>
  </si>
  <si>
    <t>ドクリツギョウセイホウジンコクリツビョウインキコウシコクガンセンター</t>
  </si>
  <si>
    <t>フクヤマシミンビョウイン</t>
  </si>
  <si>
    <t>ドクリツギョウセイホウジンコクリツビョウインキコウカンモンイリョウセンター</t>
  </si>
  <si>
    <t>シャカイイリョウホウジンザイダンハクジュウジカイハクジュウジビョウイン</t>
  </si>
  <si>
    <t>ドクリツギョウセイホウジンコクリツビョウインキコウキュウシュウガンセンター</t>
  </si>
  <si>
    <t>コッカコウムインキョウサイクミアイレンゴウカイハマノマチビョウイン</t>
  </si>
  <si>
    <t>ミヤザキケンリツミヤザキビョウイン</t>
  </si>
  <si>
    <t>ドクリツギョウセイホウジンコクリツビョウインキコウベップイリョウセンター</t>
  </si>
  <si>
    <t>チホウドクリツギョウセイホウジンナガサキシリツビョウインキコウナガサキミナトメディカルセンター</t>
  </si>
  <si>
    <t>左記のうち、このカリキュラムに割り当てる手術数</t>
    <rPh sb="0" eb="2">
      <t>サキ</t>
    </rPh>
    <rPh sb="15" eb="16">
      <t>ワ</t>
    </rPh>
    <rPh sb="17" eb="18">
      <t>ア</t>
    </rPh>
    <rPh sb="20" eb="22">
      <t>シュジュツ</t>
    </rPh>
    <rPh sb="22" eb="23">
      <t>スウ</t>
    </rPh>
    <phoneticPr fontId="5"/>
  </si>
  <si>
    <t>認定証送付先住所</t>
    <rPh sb="0" eb="3">
      <t>ニンテイショウ</t>
    </rPh>
    <rPh sb="3" eb="6">
      <t>ソウフサキ</t>
    </rPh>
    <rPh sb="6" eb="8">
      <t>ジュウショ</t>
    </rPh>
    <phoneticPr fontId="3"/>
  </si>
  <si>
    <t>基幹施設管理番号（日本乳癌学会の番号）</t>
    <rPh sb="0" eb="2">
      <t>キカン</t>
    </rPh>
    <rPh sb="2" eb="4">
      <t>シセツ</t>
    </rPh>
    <rPh sb="4" eb="6">
      <t>カンリ</t>
    </rPh>
    <rPh sb="6" eb="8">
      <t>バンゴウ</t>
    </rPh>
    <phoneticPr fontId="7"/>
  </si>
  <si>
    <t xml:space="preserve"> 基幹施設の年間手術数（乳腺）およびその細目</t>
    <rPh sb="1" eb="3">
      <t>キカン</t>
    </rPh>
    <rPh sb="3" eb="5">
      <t>シセツ</t>
    </rPh>
    <rPh sb="12" eb="14">
      <t>ニュウセン</t>
    </rPh>
    <phoneticPr fontId="3"/>
  </si>
  <si>
    <t xml:space="preserve">以下、術式及び実施年別の症例数を入力してください </t>
    <rPh sb="0" eb="2">
      <t>イカ</t>
    </rPh>
    <rPh sb="3" eb="5">
      <t>ジュツシキ</t>
    </rPh>
    <rPh sb="5" eb="6">
      <t>オヨ</t>
    </rPh>
    <rPh sb="7" eb="10">
      <t>ジッシネン</t>
    </rPh>
    <rPh sb="10" eb="11">
      <t>ベツ</t>
    </rPh>
    <rPh sb="12" eb="15">
      <t>ショウレイスウ</t>
    </rPh>
    <rPh sb="16" eb="18">
      <t>ニュウリョク</t>
    </rPh>
    <phoneticPr fontId="3"/>
  </si>
  <si>
    <t>会員番号</t>
    <rPh sb="0" eb="2">
      <t>カイイン</t>
    </rPh>
    <rPh sb="2" eb="4">
      <t>バンゴウ</t>
    </rPh>
    <phoneticPr fontId="3"/>
  </si>
  <si>
    <t>144-8501</t>
  </si>
  <si>
    <t>社会医療法人財団　仁医会　牧田総合病院</t>
  </si>
  <si>
    <t>636-0802</t>
  </si>
  <si>
    <t>奈良県西和医療センター</t>
  </si>
  <si>
    <t>尾道市立市民病院</t>
  </si>
  <si>
    <t>598-8577</t>
  </si>
  <si>
    <t>173-0015</t>
  </si>
  <si>
    <t>地方独立行政法人　東京都立病院機構　東京都立豊島病院</t>
  </si>
  <si>
    <t>670-8540</t>
  </si>
  <si>
    <t>姫路赤十字病院</t>
  </si>
  <si>
    <t>292-8535</t>
  </si>
  <si>
    <t>153-8934</t>
  </si>
  <si>
    <t>深谷赤十字病院</t>
  </si>
  <si>
    <t>466-8650</t>
  </si>
  <si>
    <t>392-8510</t>
  </si>
  <si>
    <t>諏訪赤十字病院</t>
  </si>
  <si>
    <t>471-8513</t>
  </si>
  <si>
    <t>464-8681</t>
  </si>
  <si>
    <t>181-8611</t>
  </si>
  <si>
    <t>杏林大学医学部付属病院</t>
  </si>
  <si>
    <t>614-8366</t>
  </si>
  <si>
    <t>660-8511</t>
  </si>
  <si>
    <t>135-8550</t>
  </si>
  <si>
    <t>889-1692</t>
  </si>
  <si>
    <t>920-8641</t>
  </si>
  <si>
    <t>金沢大学附属病院</t>
  </si>
  <si>
    <t>独立行政法人地域医療機能推進機構九州病院</t>
  </si>
  <si>
    <t>812-8582</t>
  </si>
  <si>
    <t>860-8556</t>
  </si>
  <si>
    <t>群馬県立がんセンター</t>
  </si>
  <si>
    <t>489-8642</t>
  </si>
  <si>
    <t>763-0013</t>
  </si>
  <si>
    <t>783-8505</t>
  </si>
  <si>
    <t>高知大学医学部附属病院</t>
  </si>
  <si>
    <t>245-8575</t>
  </si>
  <si>
    <t>独立行政法人国立病院機構　横浜医療センター</t>
  </si>
  <si>
    <t>740-8510</t>
  </si>
  <si>
    <t>810-8563</t>
  </si>
  <si>
    <t>377-0280</t>
  </si>
  <si>
    <t>独立行政法人国立病院機構　渋川医療センター</t>
  </si>
  <si>
    <t>516-8512</t>
  </si>
  <si>
    <t>400-0832</t>
  </si>
  <si>
    <t>市立甲府病院</t>
  </si>
  <si>
    <t>593-8304</t>
  </si>
  <si>
    <t>堺市立総合医療センター</t>
  </si>
  <si>
    <t>自治医科大学附属さいたま医療センター</t>
  </si>
  <si>
    <t>890-8520</t>
  </si>
  <si>
    <t>330-0074</t>
  </si>
  <si>
    <t>486-8510</t>
  </si>
  <si>
    <t>春日井市民病院</t>
  </si>
  <si>
    <t>344-8588</t>
  </si>
  <si>
    <t>春日部市立医療センター</t>
  </si>
  <si>
    <t>113-8431</t>
  </si>
  <si>
    <t>485-8520</t>
  </si>
  <si>
    <t>沼津市立病院</t>
  </si>
  <si>
    <t>神戸市立医療センター中央市民病院</t>
  </si>
  <si>
    <t>241-8515</t>
  </si>
  <si>
    <t>260-8677</t>
  </si>
  <si>
    <t>273-8588</t>
  </si>
  <si>
    <t>558-8558</t>
  </si>
  <si>
    <t>520-8511</t>
  </si>
  <si>
    <t>242-8602</t>
  </si>
  <si>
    <t>680-8517</t>
  </si>
  <si>
    <t>693-8501</t>
  </si>
  <si>
    <t>113-8519</t>
  </si>
  <si>
    <t>193-0998</t>
  </si>
  <si>
    <t>162-8666</t>
  </si>
  <si>
    <t>108-8329</t>
  </si>
  <si>
    <t>国際医療福祉大学三田病院</t>
  </si>
  <si>
    <t>113-8655</t>
  </si>
  <si>
    <t>東京都立墨東病院</t>
  </si>
  <si>
    <t>470-1192</t>
  </si>
  <si>
    <t>634-8522</t>
  </si>
  <si>
    <t>113-8603</t>
  </si>
  <si>
    <t>173-8610</t>
  </si>
  <si>
    <t>663-8501</t>
  </si>
  <si>
    <t>兵庫医科大学病院</t>
  </si>
  <si>
    <t>兵庫県立がんセンター</t>
  </si>
  <si>
    <t>562-0014</t>
  </si>
  <si>
    <t>箕面市立病院</t>
  </si>
  <si>
    <t>453-8511</t>
  </si>
  <si>
    <t>501-0532</t>
  </si>
  <si>
    <t>那覇市立病院</t>
  </si>
  <si>
    <t>807-8555</t>
  </si>
  <si>
    <t>849-8501</t>
  </si>
  <si>
    <t>佐賀大学医学部附属病院</t>
  </si>
  <si>
    <t>102-8798</t>
  </si>
  <si>
    <t>152-8902</t>
  </si>
  <si>
    <t>愛知県厚生農業協同組合連合会　安城更生病院</t>
  </si>
  <si>
    <t>001-0038</t>
  </si>
  <si>
    <t>162-8655</t>
  </si>
  <si>
    <t>180-8610</t>
  </si>
  <si>
    <t>医療法人徳洲会　千葉西総合病院</t>
  </si>
  <si>
    <t>615-8256</t>
  </si>
  <si>
    <t>586-8521</t>
  </si>
  <si>
    <t>272-8513</t>
  </si>
  <si>
    <t>富山県厚生農業協同組合連合会高岡病院</t>
  </si>
  <si>
    <t>沖縄県立中部病院</t>
  </si>
  <si>
    <t>646-8588</t>
  </si>
  <si>
    <t>紀南病院</t>
  </si>
  <si>
    <t>870-0854</t>
  </si>
  <si>
    <t>大分県済生会日田病院</t>
  </si>
  <si>
    <t>462-0802</t>
  </si>
  <si>
    <t>444-8553</t>
  </si>
  <si>
    <t>498-8502</t>
  </si>
  <si>
    <t>125-8506</t>
  </si>
  <si>
    <t>医療法人徳洲会　岸和田徳洲会病院</t>
  </si>
  <si>
    <t>683-0006</t>
  </si>
  <si>
    <t>独立行政法人国立病院機構　米子医療センター</t>
  </si>
  <si>
    <t>明石市立市民病院</t>
  </si>
  <si>
    <t>545-0053</t>
  </si>
  <si>
    <t>大阪鉄道病院</t>
  </si>
  <si>
    <t>866-8533</t>
  </si>
  <si>
    <t>独立行政法人労働者健康安全機構熊本労災病院</t>
  </si>
  <si>
    <t>社会医療法人天神会　新古賀病院</t>
  </si>
  <si>
    <t>350-0066</t>
  </si>
  <si>
    <t>医療法人豊仁会　三井病院</t>
  </si>
  <si>
    <t>177-8521</t>
  </si>
  <si>
    <t>270-1694</t>
  </si>
  <si>
    <t>251-8550</t>
  </si>
  <si>
    <t>169-0073</t>
  </si>
  <si>
    <t>141-8625</t>
  </si>
  <si>
    <t>663-8186</t>
  </si>
  <si>
    <t>医療法人信和会　明和病院</t>
  </si>
  <si>
    <t>596-0822</t>
  </si>
  <si>
    <t>関西電力病院</t>
  </si>
  <si>
    <t>670-8560</t>
  </si>
  <si>
    <t>564-0013</t>
  </si>
  <si>
    <t>790-0067</t>
  </si>
  <si>
    <t>松山市民病院</t>
  </si>
  <si>
    <t>901-2102</t>
  </si>
  <si>
    <t>社会医療法人仁愛会　浦添総合病院</t>
  </si>
  <si>
    <t>819-8511</t>
  </si>
  <si>
    <t>890-0055</t>
  </si>
  <si>
    <t>大分大学医学部附属病院</t>
  </si>
  <si>
    <t>190-8578</t>
  </si>
  <si>
    <t>197-0834</t>
  </si>
  <si>
    <t>公立阿伎留医療センター</t>
  </si>
  <si>
    <t>454-8502</t>
  </si>
  <si>
    <t>904-2195</t>
  </si>
  <si>
    <t>810-0004</t>
  </si>
  <si>
    <t>780-8077</t>
  </si>
  <si>
    <t>812-0033</t>
  </si>
  <si>
    <t>医療法人　原三信病院</t>
  </si>
  <si>
    <t>520-0804</t>
  </si>
  <si>
    <t>大同病院</t>
  </si>
  <si>
    <t>公立昭和病院</t>
  </si>
  <si>
    <t>343-8577</t>
  </si>
  <si>
    <t>社会医療法人財団石心会　埼玉石心会病院</t>
  </si>
  <si>
    <t>530-0052</t>
  </si>
  <si>
    <t>640-8558</t>
  </si>
  <si>
    <t>788-0785</t>
  </si>
  <si>
    <t>525-8585</t>
  </si>
  <si>
    <t>536-0025</t>
  </si>
  <si>
    <t>社会医療法人大道会　森之宮病院</t>
  </si>
  <si>
    <t>257-0017</t>
  </si>
  <si>
    <t>秦野赤十字病院</t>
  </si>
  <si>
    <t>759-6603</t>
  </si>
  <si>
    <t>山口県済生会下関総合病院</t>
  </si>
  <si>
    <t>公立学校共済組合四国中央病院</t>
  </si>
  <si>
    <t>920-8650</t>
  </si>
  <si>
    <t>医療法人徳洲会　八尾徳洲会総合病院</t>
  </si>
  <si>
    <t>289-2511</t>
  </si>
  <si>
    <t>675-1392</t>
  </si>
  <si>
    <t>北播磨総合医療センター</t>
  </si>
  <si>
    <t>570-8507</t>
  </si>
  <si>
    <t>340-8560</t>
  </si>
  <si>
    <t>草加市立病院</t>
  </si>
  <si>
    <t>336-8522</t>
  </si>
  <si>
    <t>さいたま市立病院</t>
  </si>
  <si>
    <t>194-0004</t>
  </si>
  <si>
    <t>802-8555</t>
  </si>
  <si>
    <t>小倉記念病院</t>
  </si>
  <si>
    <t>849-1392</t>
  </si>
  <si>
    <t>251-0041</t>
  </si>
  <si>
    <t>宗像水光会総合病院</t>
  </si>
  <si>
    <t>286-8520</t>
  </si>
  <si>
    <t>487-0016</t>
  </si>
  <si>
    <t>医療法人徳洲会　名古屋徳洲会総合病院</t>
  </si>
  <si>
    <t>060-0033</t>
  </si>
  <si>
    <t>ＪＡ北海道厚生連　札幌厚生病院</t>
  </si>
  <si>
    <t>060-0006</t>
  </si>
  <si>
    <t>050-0076</t>
  </si>
  <si>
    <t>製鉄記念室蘭病院</t>
  </si>
  <si>
    <t>市立室蘭総合病院</t>
  </si>
  <si>
    <t>068-8555</t>
  </si>
  <si>
    <t>岩見沢市立総合病院</t>
  </si>
  <si>
    <t>独立行政法人国立病院機構弘前総合医療センター</t>
  </si>
  <si>
    <t>028-3695</t>
  </si>
  <si>
    <t>岩手医科大学附属病院</t>
  </si>
  <si>
    <t>岩手県立胆沢病院</t>
  </si>
  <si>
    <t>982-8502</t>
  </si>
  <si>
    <t>平鹿総合病院</t>
  </si>
  <si>
    <t>010-8543</t>
  </si>
  <si>
    <t>990-2292</t>
  </si>
  <si>
    <t>965-8585</t>
  </si>
  <si>
    <t>竹田綜合病院</t>
  </si>
  <si>
    <t>一般財団法人太田綜合病院附属太田西ノ内病院</t>
  </si>
  <si>
    <t>963-8563</t>
  </si>
  <si>
    <t>300-0028</t>
  </si>
  <si>
    <t>総合病院土浦協同病院</t>
  </si>
  <si>
    <t>茨城県立中央病院</t>
  </si>
  <si>
    <t>300-1211</t>
  </si>
  <si>
    <t>321-0293</t>
  </si>
  <si>
    <t>医療機関コード（10桁）</t>
    <rPh sb="0" eb="2">
      <t>イリョウ</t>
    </rPh>
    <rPh sb="2" eb="4">
      <t>キカン</t>
    </rPh>
    <rPh sb="10" eb="11">
      <t>ケタ</t>
    </rPh>
    <phoneticPr fontId="3"/>
  </si>
  <si>
    <t>開催年</t>
    <rPh sb="0" eb="2">
      <t>カイサイ</t>
    </rPh>
    <rPh sb="2" eb="3">
      <t>ネン</t>
    </rPh>
    <phoneticPr fontId="3"/>
  </si>
  <si>
    <t>発行年</t>
    <rPh sb="0" eb="3">
      <t>ハッコウネン</t>
    </rPh>
    <phoneticPr fontId="3"/>
  </si>
  <si>
    <t>論文題名</t>
    <rPh sb="0" eb="2">
      <t>ロンブン</t>
    </rPh>
    <rPh sb="2" eb="4">
      <t>ダイメイ</t>
    </rPh>
    <phoneticPr fontId="3"/>
  </si>
  <si>
    <t>総括責任者</t>
    <rPh sb="0" eb="2">
      <t>ソウカツ</t>
    </rPh>
    <rPh sb="2" eb="5">
      <t>セキニンシャ</t>
    </rPh>
    <phoneticPr fontId="3"/>
  </si>
  <si>
    <t>郵便番号</t>
    <rPh sb="0" eb="4">
      <t>ユウビンバンゴウ</t>
    </rPh>
    <phoneticPr fontId="3"/>
  </si>
  <si>
    <t>乳腺専門研修カリキュラム名</t>
    <rPh sb="12" eb="13">
      <t>メイ</t>
    </rPh>
    <phoneticPr fontId="3"/>
  </si>
  <si>
    <t>専門研修カリキュラム統括責任者</t>
    <phoneticPr fontId="3"/>
  </si>
  <si>
    <t>e-mail</t>
  </si>
  <si>
    <t>都道府県</t>
    <rPh sb="0" eb="4">
      <t>トドウフケン</t>
    </rPh>
    <phoneticPr fontId="3"/>
  </si>
  <si>
    <t>住所</t>
    <phoneticPr fontId="3"/>
  </si>
  <si>
    <t>都道府県</t>
    <rPh sb="0" eb="4">
      <t>トドウフケン</t>
    </rPh>
    <phoneticPr fontId="2"/>
  </si>
  <si>
    <t>※ 医療機関コードは　都道府県コード + 保険区分 + 医療機関コード　の10桁を記載してください</t>
    <rPh sb="2" eb="4">
      <t>イリョウ</t>
    </rPh>
    <rPh sb="4" eb="6">
      <t>キカン</t>
    </rPh>
    <rPh sb="41" eb="43">
      <t>キサイ</t>
    </rPh>
    <phoneticPr fontId="3"/>
  </si>
  <si>
    <t>カリキュラム番号（新規の場合は999）</t>
    <rPh sb="6" eb="8">
      <t>バンゴウ</t>
    </rPh>
    <phoneticPr fontId="3"/>
  </si>
  <si>
    <t>連携施設数</t>
    <rPh sb="0" eb="2">
      <t>レンケイ</t>
    </rPh>
    <rPh sb="2" eb="4">
      <t>シセツ</t>
    </rPh>
    <rPh sb="4" eb="5">
      <t>スウ</t>
    </rPh>
    <phoneticPr fontId="3"/>
  </si>
  <si>
    <t>論文（依頼原稿は本実績として申請できません。）</t>
    <rPh sb="0" eb="2">
      <t>ロンブン</t>
    </rPh>
    <phoneticPr fontId="3"/>
  </si>
  <si>
    <t>基幹施設申請書(②業績)</t>
    <rPh sb="9" eb="11">
      <t>ギョウセキ</t>
    </rPh>
    <phoneticPr fontId="3"/>
  </si>
  <si>
    <t>基幹施設申請書(③診療)</t>
    <rPh sb="9" eb="11">
      <t>シンリョウ</t>
    </rPh>
    <phoneticPr fontId="3"/>
  </si>
  <si>
    <t>専門研修
指導医数</t>
    <rPh sb="0" eb="2">
      <t>センモン</t>
    </rPh>
    <rPh sb="2" eb="4">
      <t>ケンシュウ</t>
    </rPh>
    <rPh sb="5" eb="8">
      <t>シドウイ</t>
    </rPh>
    <rPh sb="8" eb="9">
      <t>スウ</t>
    </rPh>
    <phoneticPr fontId="5"/>
  </si>
  <si>
    <t>カリキュラム全体の
受入上限数＊</t>
    <rPh sb="6" eb="8">
      <t>ゼンタイ</t>
    </rPh>
    <rPh sb="10" eb="12">
      <t>ウケイレ</t>
    </rPh>
    <rPh sb="12" eb="15">
      <t>ジョウゲンスウ</t>
    </rPh>
    <phoneticPr fontId="24"/>
  </si>
  <si>
    <r>
      <t>＊</t>
    </r>
    <r>
      <rPr>
        <sz val="11"/>
        <color rgb="FFFF0000"/>
        <rFont val="メイリオ"/>
        <family val="3"/>
        <charset val="128"/>
      </rPr>
      <t>(Ａ) (Ｂ)</t>
    </r>
    <r>
      <rPr>
        <sz val="11"/>
        <rFont val="メイリオ"/>
        <family val="3"/>
        <charset val="128"/>
      </rPr>
      <t>の少ない方の数</t>
    </r>
    <rPh sb="9" eb="10">
      <t>スク</t>
    </rPh>
    <rPh sb="12" eb="13">
      <t>ホウ</t>
    </rPh>
    <rPh sb="14" eb="15">
      <t>カズ</t>
    </rPh>
    <phoneticPr fontId="3"/>
  </si>
  <si>
    <t>割当数</t>
    <rPh sb="0" eb="2">
      <t>ワリアテ</t>
    </rPh>
    <rPh sb="2" eb="3">
      <t>スウ</t>
    </rPh>
    <phoneticPr fontId="3"/>
  </si>
  <si>
    <t>専攻医
希望数
※基幹のみ</t>
    <rPh sb="0" eb="3">
      <t>センコウイ</t>
    </rPh>
    <rPh sb="4" eb="7">
      <t>キボウスウ</t>
    </rPh>
    <rPh sb="9" eb="11">
      <t>キカン</t>
    </rPh>
    <phoneticPr fontId="3"/>
  </si>
  <si>
    <t>指導医数による最大受入数
（3年換算）</t>
    <rPh sb="0" eb="4">
      <t>シドウイスウ</t>
    </rPh>
    <rPh sb="7" eb="9">
      <t>サイダイ</t>
    </rPh>
    <rPh sb="9" eb="11">
      <t>ウケイレ</t>
    </rPh>
    <rPh sb="10" eb="11">
      <t>イ</t>
    </rPh>
    <rPh sb="15" eb="16">
      <t>ネン</t>
    </rPh>
    <rPh sb="16" eb="18">
      <t>カンサン</t>
    </rPh>
    <phoneticPr fontId="3"/>
  </si>
  <si>
    <t>症例数による
最大受入数
(3年換算）</t>
    <rPh sb="0" eb="3">
      <t>ショウレイスウ</t>
    </rPh>
    <rPh sb="7" eb="9">
      <t>サイダイ</t>
    </rPh>
    <rPh sb="9" eb="11">
      <t>ウケイレ</t>
    </rPh>
    <rPh sb="10" eb="11">
      <t>イ</t>
    </rPh>
    <rPh sb="15" eb="16">
      <t>ネン</t>
    </rPh>
    <rPh sb="16" eb="18">
      <t>カンサン</t>
    </rPh>
    <phoneticPr fontId="3"/>
  </si>
  <si>
    <t>最大受入数
（３年換算）</t>
    <rPh sb="0" eb="2">
      <t>サイダイ</t>
    </rPh>
    <rPh sb="2" eb="5">
      <t>ウケイレスウ</t>
    </rPh>
    <rPh sb="8" eb="9">
      <t>ネン</t>
    </rPh>
    <rPh sb="9" eb="11">
      <t>カンサン</t>
    </rPh>
    <phoneticPr fontId="3"/>
  </si>
  <si>
    <t>所属見込数</t>
    <rPh sb="0" eb="2">
      <t>ショゾク</t>
    </rPh>
    <rPh sb="2" eb="4">
      <t>ミコ</t>
    </rPh>
    <rPh sb="4" eb="5">
      <t>スウ</t>
    </rPh>
    <phoneticPr fontId="3"/>
  </si>
  <si>
    <t>採用可能数</t>
    <rPh sb="0" eb="2">
      <t>サイヨウ</t>
    </rPh>
    <rPh sb="2" eb="4">
      <t>カノウ</t>
    </rPh>
    <rPh sb="4" eb="5">
      <t>スウ</t>
    </rPh>
    <phoneticPr fontId="3"/>
  </si>
  <si>
    <t>人　　　　　　－</t>
    <rPh sb="0" eb="1">
      <t>ニン</t>
    </rPh>
    <phoneticPr fontId="24"/>
  </si>
  <si>
    <t>現統括責任者か？</t>
    <rPh sb="0" eb="1">
      <t>ゲン</t>
    </rPh>
    <rPh sb="1" eb="3">
      <t>トウカツ</t>
    </rPh>
    <rPh sb="3" eb="6">
      <t>セキニンシャ</t>
    </rPh>
    <phoneticPr fontId="3"/>
  </si>
  <si>
    <t>施設HP</t>
    <rPh sb="0" eb="2">
      <t>シセツ</t>
    </rPh>
    <phoneticPr fontId="3"/>
  </si>
  <si>
    <t>乳癌学会
専門医認定期限</t>
    <rPh sb="0" eb="2">
      <t>ニュウガン</t>
    </rPh>
    <rPh sb="2" eb="4">
      <t>ガッカイ</t>
    </rPh>
    <rPh sb="5" eb="8">
      <t>センモンイ</t>
    </rPh>
    <rPh sb="8" eb="10">
      <t>ニンテイ</t>
    </rPh>
    <rPh sb="10" eb="12">
      <t>キゲン</t>
    </rPh>
    <phoneticPr fontId="3"/>
  </si>
  <si>
    <r>
      <t>問合せ先</t>
    </r>
    <r>
      <rPr>
        <sz val="10.5"/>
        <color theme="1"/>
        <rFont val="メイリオ"/>
        <family val="3"/>
        <charset val="128"/>
      </rPr>
      <t>（本申請書の問合せに対して回答できる基幹施設の方について入力してください。事務も可）</t>
    </r>
    <rPh sb="22" eb="24">
      <t>キカン</t>
    </rPh>
    <rPh sb="24" eb="26">
      <t>シセツ</t>
    </rPh>
    <phoneticPr fontId="3"/>
  </si>
  <si>
    <t xml:space="preserve">乳腺外科専門医研修カリキュラム　
8-2.専門研修連携施設の認定基準　註1．
連動研修が可能な乳腺カリキュラムの基幹施設、連携施設は、外科学会の基幹施設、連携施設になっている必要がある。但し、乳腺外科カリキュラムにおける基幹施設、連携施設が外科プログラムの基幹施設、連携施設と逆になっても良い。また、外科プログラムの基幹施設、連携施設でなくても、乳腺外科カリキュラムにおける連携施設として専門研修施設群に参加することは可能。 </t>
    <phoneticPr fontId="3"/>
  </si>
  <si>
    <t>齋村道代</t>
  </si>
  <si>
    <t>島田友幸</t>
  </si>
  <si>
    <t>金昇晋</t>
  </si>
  <si>
    <t>榎本克久</t>
  </si>
  <si>
    <t>坂東裕子</t>
  </si>
  <si>
    <t>山田公人</t>
  </si>
  <si>
    <t>武田泰隆</t>
  </si>
  <si>
    <t>高畠大典</t>
  </si>
  <si>
    <t>角舎学行</t>
  </si>
  <si>
    <t>中島一毅</t>
  </si>
  <si>
    <t>松谷泰男</t>
  </si>
  <si>
    <t>平野明</t>
  </si>
  <si>
    <t>髙山伸</t>
  </si>
  <si>
    <t>石川孝</t>
  </si>
  <si>
    <t>岩本充彦</t>
  </si>
  <si>
    <t>菰池佳史</t>
  </si>
  <si>
    <t>中村力也</t>
  </si>
  <si>
    <t>桑山隆志</t>
  </si>
  <si>
    <t>中川剛士</t>
  </si>
  <si>
    <t>北川大</t>
  </si>
  <si>
    <t>河合由紀</t>
  </si>
  <si>
    <t>吉村章代</t>
  </si>
  <si>
    <t>藤井孝明</t>
  </si>
  <si>
    <t>髙田正泰</t>
  </si>
  <si>
    <t>田村宜子</t>
  </si>
  <si>
    <t>宮下穣</t>
  </si>
  <si>
    <t>重松英朗</t>
  </si>
  <si>
    <t>田嶋裕子</t>
  </si>
  <si>
    <t>黒住献</t>
  </si>
  <si>
    <t>関大仁</t>
  </si>
  <si>
    <t>松本恵</t>
  </si>
  <si>
    <t>松本暁子</t>
  </si>
  <si>
    <t>柴田健一</t>
  </si>
  <si>
    <t>田中裕子</t>
  </si>
  <si>
    <t>米沢圭</t>
  </si>
  <si>
    <t>下田雅史</t>
  </si>
  <si>
    <t>増田隆明</t>
  </si>
  <si>
    <t>新田吉陽</t>
  </si>
  <si>
    <t>永橋昌幸</t>
  </si>
  <si>
    <t>冨田香</t>
  </si>
  <si>
    <t>カリキュラムNo.</t>
    <phoneticPr fontId="3"/>
  </si>
  <si>
    <t>ＪＡ北海道厚生連 帯広厚生病院</t>
  </si>
  <si>
    <t>一般財団法人　脳神経疾患研究所附属　総合南東北病院</t>
  </si>
  <si>
    <t>筑波大学</t>
  </si>
  <si>
    <t>医療法人社団筑波記念会筑波記念病院</t>
  </si>
  <si>
    <t>総合病院　土浦協同病院</t>
  </si>
  <si>
    <t>国立病院機構水戸医療センター</t>
  </si>
  <si>
    <t>株式会社日立製作所日立総合病院</t>
  </si>
  <si>
    <t>獨協医科大学病院</t>
  </si>
  <si>
    <t>医療法人社団愛友会　上尾中央総合病院</t>
  </si>
  <si>
    <t>社会医療法人社団　埼玉巨樹の会　新久喜総合病院</t>
  </si>
  <si>
    <t>医療法人徳洲会　羽生総合病院</t>
  </si>
  <si>
    <t>日本医科大学千葉北総病院</t>
  </si>
  <si>
    <t>東邦大学医療センター佐倉病院</t>
  </si>
  <si>
    <t>独立行政法人国立病院機構千葉医療センター</t>
  </si>
  <si>
    <t>医療法人社団　誠馨会　新東京病院</t>
  </si>
  <si>
    <t>東京ベイ・浦安市川医療センター</t>
  </si>
  <si>
    <t>日本赤十字社成田赤十字病院</t>
  </si>
  <si>
    <t>地方独立行政法人　総合病院国保旭中央病院</t>
  </si>
  <si>
    <t>国保直営総合病院君津中央病院</t>
  </si>
  <si>
    <t>医療法人財団明理会新松戸中央総合病院</t>
  </si>
  <si>
    <t>医療法人社団　協友会　柏厚生総合病院</t>
  </si>
  <si>
    <t>独立行政法人国立病院機構東京医療センター</t>
  </si>
  <si>
    <t>国家公務員共済組合連合会虎の門病院</t>
  </si>
  <si>
    <t>公立学校共済組合　関東中央病院</t>
  </si>
  <si>
    <t>国立国際医療研究センター病院</t>
  </si>
  <si>
    <t>三井記念病院</t>
  </si>
  <si>
    <t>医療法人社団明芳会板橋中央総合病院</t>
  </si>
  <si>
    <t>国立病院機構　災害医療センター</t>
  </si>
  <si>
    <t>公益社団法人地域医療振興協会　練馬光が丘病院</t>
  </si>
  <si>
    <t>学校法人北里研究所　北里大学病院</t>
  </si>
  <si>
    <t>公立大学法人横浜市立大学附属市民総合医療センター</t>
  </si>
  <si>
    <t>済生会横浜市東部病院</t>
  </si>
  <si>
    <t>社会医療法人財団石心会 川崎幸病院</t>
  </si>
  <si>
    <t>海老名総合病院</t>
  </si>
  <si>
    <t>独立行政法人国立病院機構 横浜医療センター</t>
  </si>
  <si>
    <t>独立行政法人労働者健康安全機構横浜労災病院</t>
  </si>
  <si>
    <t>国立大学法人　富山大学附属病院</t>
  </si>
  <si>
    <t>社会医療法人財団慈泉会相澤病院</t>
  </si>
  <si>
    <t>JA長野厚生連　佐久総合病院　佐久医療センター</t>
  </si>
  <si>
    <t>地方独立行政法人静岡県立病院機構　静岡県立総合病院</t>
  </si>
  <si>
    <t>社会福祉法人　聖隷福祉事業団　総合病院　聖隷浜松病院</t>
  </si>
  <si>
    <t>社会福祉法人　聖隷福祉事業団　総合病院 聖隷三方原病院</t>
  </si>
  <si>
    <t>国立大学法人　東海国立大学機構　名古屋大学医学部附属病院</t>
  </si>
  <si>
    <t>藤田医科大学岡崎医療センター</t>
  </si>
  <si>
    <t>宗教法人在日本南プレシビテリアンミッション　淀川キリスト教病院</t>
  </si>
  <si>
    <t>地方独立行政法人　大阪市立病院機構　大阪市立総合医療センター</t>
  </si>
  <si>
    <t>兵庫県立淡路医療センター</t>
  </si>
  <si>
    <t>地方独立行政法人　加古川市民病院機構　加古川中央市民病院</t>
  </si>
  <si>
    <t>国立大学法人　鳥取大学医学部附属病院</t>
  </si>
  <si>
    <t>国立病院機構　岡山医療センター</t>
  </si>
  <si>
    <t>(公財）倉敷中央病院</t>
  </si>
  <si>
    <t>医療法人徳洲会　福岡徳洲会病院</t>
  </si>
  <si>
    <t>株式会社麻生　飯塚病院</t>
  </si>
  <si>
    <t>社会医療法人雪の聖母会　聖マリア病院</t>
  </si>
  <si>
    <t>一般財団法人平成紫川会小倉記念病院</t>
  </si>
  <si>
    <t>社会医療法人財団　池友会　福岡和白病院</t>
  </si>
  <si>
    <t>国立病院機構　福岡東医療センター</t>
  </si>
  <si>
    <t>地方独立行政法人　佐賀県医療センター好生館</t>
  </si>
  <si>
    <t>社会福祉法人恩賜財団済生会熊本病院</t>
  </si>
  <si>
    <t>宮崎大学医学部外科</t>
  </si>
  <si>
    <t>宮崎県立宮崎病院</t>
  </si>
  <si>
    <t>医療法人徳洲会　大隅鹿屋病院</t>
  </si>
  <si>
    <t>社会医療法人友愛会　友愛医療センター</t>
  </si>
  <si>
    <t>沖縄県立南部医療センター、こども医療センター</t>
  </si>
  <si>
    <t>医療法人徳洲会　中部徳洲会病院</t>
  </si>
  <si>
    <t>沖縄医療生活協同組合　沖縄協同病院</t>
  </si>
  <si>
    <t>プログラム名</t>
    <rPh sb="5" eb="6">
      <t>メイ</t>
    </rPh>
    <phoneticPr fontId="3"/>
  </si>
  <si>
    <t>番号</t>
    <rPh sb="0" eb="2">
      <t>バンゴウ</t>
    </rPh>
    <phoneticPr fontId="3"/>
  </si>
  <si>
    <t>年間手術
症例数</t>
    <rPh sb="0" eb="2">
      <t>ネンカン</t>
    </rPh>
    <rPh sb="2" eb="4">
      <t>シュジュツ</t>
    </rPh>
    <rPh sb="5" eb="7">
      <t>ショウレイ</t>
    </rPh>
    <phoneticPr fontId="5"/>
  </si>
  <si>
    <t>年間割当て症例数</t>
    <rPh sb="0" eb="2">
      <t>ネンカン</t>
    </rPh>
    <rPh sb="2" eb="4">
      <t>ワリア</t>
    </rPh>
    <rPh sb="5" eb="7">
      <t>ショウレイ</t>
    </rPh>
    <rPh sb="7" eb="8">
      <t>スウ</t>
    </rPh>
    <phoneticPr fontId="3"/>
  </si>
  <si>
    <t>件</t>
    <rPh sb="0" eb="1">
      <t>ケン</t>
    </rPh>
    <phoneticPr fontId="24"/>
  </si>
  <si>
    <t>東京医科大学八王子医療センター乳腺外科専門医研修カリキュラム</t>
  </si>
  <si>
    <t>東京科学大学病院</t>
  </si>
  <si>
    <t>連携1</t>
  </si>
  <si>
    <t xml:space="preserve">北海道札幌市中央区南１条西15丁目 </t>
  </si>
  <si>
    <t>連携2</t>
  </si>
  <si>
    <t xml:space="preserve">北海道旭川市曙１条１丁目１－１ </t>
  </si>
  <si>
    <t>連携3</t>
  </si>
  <si>
    <t xml:space="preserve">北海道札幌市中央区北11条西13丁目 1-1 </t>
  </si>
  <si>
    <t>連携4</t>
  </si>
  <si>
    <t>連携5</t>
  </si>
  <si>
    <t>連携6</t>
  </si>
  <si>
    <t xml:space="preserve">北海道釧路市春湖台 1-12 </t>
  </si>
  <si>
    <t>連携7</t>
  </si>
  <si>
    <t xml:space="preserve">北海道札幌市手稲区前田１条12丁目1-40 </t>
  </si>
  <si>
    <t>連携8</t>
  </si>
  <si>
    <t xml:space="preserve">北海道札幌市中央区北4条西7丁目 </t>
  </si>
  <si>
    <t>連携9</t>
  </si>
  <si>
    <t xml:space="preserve">北海道札幌市豊平区平岸１条６丁目3-40 </t>
  </si>
  <si>
    <t>連携10</t>
  </si>
  <si>
    <t xml:space="preserve">北海道帯広市西14条南10丁目 1 </t>
  </si>
  <si>
    <t>連携11</t>
  </si>
  <si>
    <t>053-8506</t>
  </si>
  <si>
    <t xml:space="preserve">北海道苫小牧市若草町 3-4-8 </t>
  </si>
  <si>
    <t>連携12</t>
  </si>
  <si>
    <t xml:space="preserve">北海道釧路市新栄町 21-14 </t>
  </si>
  <si>
    <t>連携13</t>
  </si>
  <si>
    <t xml:space="preserve">北海道北見市北６条東２丁目 1 </t>
  </si>
  <si>
    <t>連携14</t>
  </si>
  <si>
    <t xml:space="preserve">北海道札幌市白石区菊水４条２丁目3番54号 </t>
  </si>
  <si>
    <t>連携15</t>
  </si>
  <si>
    <t xml:space="preserve">北海道旭川市１条通24丁目 111-3 </t>
  </si>
  <si>
    <t>連携16</t>
  </si>
  <si>
    <t xml:space="preserve">北海道砂川市西４条北 3丁目 </t>
  </si>
  <si>
    <t xml:space="preserve">北海道札幌市西区琴似２条２丁目 5-15 </t>
  </si>
  <si>
    <t>社会福祉法人　函館厚生院　函館五稜郭病院</t>
  </si>
  <si>
    <t>040-8611</t>
  </si>
  <si>
    <t xml:space="preserve">北海道函館市五稜郭町 38-3 </t>
  </si>
  <si>
    <t>シャカイフクシホウジン　ハコダテコウセイイン　ハコダテゴリョウカクビョウイン</t>
  </si>
  <si>
    <t xml:space="preserve">北海道札幌市白石区東札幌3条3丁目7-35 </t>
  </si>
  <si>
    <t xml:space="preserve">北海道旭川市緑が丘東2条1丁目1番1号 </t>
  </si>
  <si>
    <t xml:space="preserve">北海道帯広市稲田町基線7番地5 </t>
  </si>
  <si>
    <t xml:space="preserve">北海道札幌市厚別区大谷地東1-1-1 </t>
  </si>
  <si>
    <t xml:space="preserve">北海道函館市港町 1-10-1 </t>
  </si>
  <si>
    <t xml:space="preserve">青森県弘前市大字本町 53 </t>
  </si>
  <si>
    <t xml:space="preserve">青森県八戸市田向3丁目1-1 </t>
  </si>
  <si>
    <t>036-8545</t>
  </si>
  <si>
    <t xml:space="preserve">青森県弘前市富野町1 </t>
  </si>
  <si>
    <t xml:space="preserve">青森県五所川原市岩木町12-3 </t>
  </si>
  <si>
    <t xml:space="preserve">青森県青森市石江3丁目1番地 </t>
  </si>
  <si>
    <t xml:space="preserve">秋田県秋田市広面字蓮沼 44-2 </t>
  </si>
  <si>
    <t xml:space="preserve">秋田県秋田市飯島西袋 1-1-1 </t>
  </si>
  <si>
    <t xml:space="preserve">秋田県秋田市上北手猿田字苗代沢222-1 </t>
  </si>
  <si>
    <t xml:space="preserve">埼玉県さいたま市緑区三室2460 </t>
  </si>
  <si>
    <t>サイタマシリツビョウイン</t>
  </si>
  <si>
    <t xml:space="preserve">岩手県盛岡市上田 1-4-1 </t>
  </si>
  <si>
    <t xml:space="preserve">岩手県北上市村崎野 17-10 </t>
  </si>
  <si>
    <t xml:space="preserve">岩手県紫波郡矢巾町医大通2-1-1 </t>
  </si>
  <si>
    <t xml:space="preserve">宮城県仙台市青葉区星陵町 1-1 </t>
  </si>
  <si>
    <t>宮城県名取市愛島塩手字野田山 47-1</t>
  </si>
  <si>
    <t xml:space="preserve">茨城県東茨城郡茨城町桜の郷 280 </t>
  </si>
  <si>
    <t xml:space="preserve">宮城県仙台市宮城野区宮城野 2-11-12 </t>
  </si>
  <si>
    <t xml:space="preserve">山形県山形市飯田西 2-2-2 </t>
  </si>
  <si>
    <t xml:space="preserve">山形県酒田市あきほ町 30 </t>
  </si>
  <si>
    <t xml:space="preserve">宮城県仙台市青葉区国分町 2-3-11 </t>
  </si>
  <si>
    <t>981-8563</t>
  </si>
  <si>
    <t xml:space="preserve">宮城県仙台市青葉区台原 4-3-21 </t>
  </si>
  <si>
    <t xml:space="preserve">宮城県大崎市古川穂波３丁目８番１号 </t>
  </si>
  <si>
    <t xml:space="preserve">宮城県石巻市蛇田字西道下 71 </t>
  </si>
  <si>
    <t xml:space="preserve">福島県いわき市内郷御厩町久世原16 </t>
  </si>
  <si>
    <t xml:space="preserve">宮城県仙台市太白区あすと長町1-1-1 </t>
  </si>
  <si>
    <t>030-8553</t>
  </si>
  <si>
    <t xml:space="preserve">青森県青森市東造道 2-1-1 </t>
  </si>
  <si>
    <t>連携17</t>
  </si>
  <si>
    <t>連携18</t>
  </si>
  <si>
    <t xml:space="preserve">宮城県仙台市宮城野区福室1-12-1 </t>
  </si>
  <si>
    <t>連携19</t>
  </si>
  <si>
    <t xml:space="preserve">山形県山形市青柳 1800 </t>
  </si>
  <si>
    <t xml:space="preserve">山形県米沢市相生町 6-36 </t>
  </si>
  <si>
    <t>996-0025</t>
  </si>
  <si>
    <t xml:space="preserve">山形県東根市温泉町２丁目１５－１ </t>
  </si>
  <si>
    <t xml:space="preserve">福島県福島市光が丘 1 </t>
  </si>
  <si>
    <t xml:space="preserve">福島県会津若松市鶴賀町 1-1 </t>
  </si>
  <si>
    <t xml:space="preserve">福島県郡山市向河原町159-1 </t>
  </si>
  <si>
    <t xml:space="preserve">福島県伊達市箱崎字東23-1 </t>
  </si>
  <si>
    <t xml:space="preserve">福島県会津若松市山鹿町 3-27 </t>
  </si>
  <si>
    <t>イッパンザイダンホウジンタケダケンコウザイダン　タケダソウゴウビョウイン</t>
  </si>
  <si>
    <t>一般財団法人　脳神経疾患研究所附属総合南東北病院</t>
  </si>
  <si>
    <t xml:space="preserve">福島県郡山市八山田7丁目115 </t>
  </si>
  <si>
    <t xml:space="preserve">福島県いわき市常盤上湯長谷町上ノ台57番地 </t>
  </si>
  <si>
    <t xml:space="preserve">茨城県つくば市天久保 2-1-1 </t>
  </si>
  <si>
    <t xml:space="preserve">茨城県土浦市下高津 2-7-14 </t>
  </si>
  <si>
    <t xml:space="preserve">千葉県柏市柏の葉 6-5-1 </t>
  </si>
  <si>
    <t>公益財団法人　筑波メディカルセンター　筑波メディカルセンター病院</t>
  </si>
  <si>
    <t>305-8558</t>
  </si>
  <si>
    <t xml:space="preserve">茨城県つくば市天久保 1-3-1 </t>
  </si>
  <si>
    <t>305-0433</t>
  </si>
  <si>
    <t xml:space="preserve">茨城県猿島郡境町 2190 </t>
  </si>
  <si>
    <t xml:space="preserve">茨城県日立市城南町 2-1-1 </t>
  </si>
  <si>
    <t xml:space="preserve">埼玉県幸手市吉野 517-5 </t>
  </si>
  <si>
    <t>総合病院国保旭中央病院</t>
  </si>
  <si>
    <t xml:space="preserve">千葉県旭市イの１３２６番地 </t>
  </si>
  <si>
    <t>チホウドクリツギョウセイホウジンソウゴウビョウインコクホアサヒチュウオウビョウイン</t>
  </si>
  <si>
    <t xml:space="preserve">栃木県下野市薬師寺3311-1 </t>
  </si>
  <si>
    <t xml:space="preserve">東京都中央区築地 5-1-1 </t>
  </si>
  <si>
    <t xml:space="preserve">栃木県宇都宮市陽南 4-9-13 </t>
  </si>
  <si>
    <t xml:space="preserve">栃木県小山市神鳥谷2251-1 </t>
  </si>
  <si>
    <t xml:space="preserve">栃木県大平町川連420-1 </t>
  </si>
  <si>
    <t xml:space="preserve">群馬県高崎市高松町 36 </t>
  </si>
  <si>
    <t xml:space="preserve">群馬県渋川市白井383 </t>
  </si>
  <si>
    <t>コクリツビョウインキコウ　シブカワイリョウセンター</t>
  </si>
  <si>
    <t xml:space="preserve">埼玉県北足立郡伊奈町小室 780 </t>
  </si>
  <si>
    <t xml:space="preserve">群馬県前橋市朝倉町389-1 </t>
  </si>
  <si>
    <t xml:space="preserve">埼玉県越谷市南越谷 2-1-50 </t>
  </si>
  <si>
    <t xml:space="preserve">埼玉県春日部市中央 6-7-1 </t>
  </si>
  <si>
    <t>カスカベシリツイリョウセンター</t>
  </si>
  <si>
    <t xml:space="preserve">埼玉県狭山市入間川2-37-20 </t>
  </si>
  <si>
    <t xml:space="preserve">東京都目黒区中目黒 2-3-8 </t>
  </si>
  <si>
    <t xml:space="preserve">神奈川県大和市深見西 8-3-6 </t>
  </si>
  <si>
    <t xml:space="preserve">長野県松本市本庄 2-5-1 </t>
  </si>
  <si>
    <t>151-8528</t>
  </si>
  <si>
    <t xml:space="preserve">東京都渋谷区代々木 2-1-3 </t>
  </si>
  <si>
    <t xml:space="preserve">埼玉県さいたま市岩槻区本町2-10-5 </t>
  </si>
  <si>
    <t xml:space="preserve">埼玉県川越市脇田本町 25-19 </t>
  </si>
  <si>
    <t xml:space="preserve">埼玉県さいたま市中央区新都心1-5 </t>
  </si>
  <si>
    <t xml:space="preserve">千葉県成田市畑ケ田852 </t>
  </si>
  <si>
    <t xml:space="preserve">埼玉県川越市鴨田 1981 </t>
  </si>
  <si>
    <t>359-8513</t>
  </si>
  <si>
    <t xml:space="preserve">埼玉県所沢市並木 3-2 </t>
  </si>
  <si>
    <t xml:space="preserve">新潟県上越市新南町205 </t>
  </si>
  <si>
    <t xml:space="preserve">新潟県新潟市中央区川岸町 2-15-3 </t>
  </si>
  <si>
    <t xml:space="preserve">新潟県新発田市本町1-2-8 </t>
  </si>
  <si>
    <t xml:space="preserve">新潟県新潟市中央区旭町通１番町 754 </t>
  </si>
  <si>
    <t xml:space="preserve">新潟県長岡市千秋 2-297-1 </t>
  </si>
  <si>
    <t xml:space="preserve">新潟県新潟市西区寺地 280-7 </t>
  </si>
  <si>
    <t xml:space="preserve">新潟県新潟市中央区鐘木 463-7 </t>
  </si>
  <si>
    <t xml:space="preserve">新潟県柏崎市北半田 2-11-4 </t>
  </si>
  <si>
    <t xml:space="preserve">千葉県船橋市金杉 1-21-1 </t>
  </si>
  <si>
    <t xml:space="preserve">千葉県佐倉市江原台 2-36-2 </t>
  </si>
  <si>
    <t>142-8666</t>
  </si>
  <si>
    <t xml:space="preserve">東京都品川区旗の台 1-5-8 </t>
  </si>
  <si>
    <t>296-8602</t>
  </si>
  <si>
    <t xml:space="preserve">千葉県鴨川市東町 929 </t>
  </si>
  <si>
    <t xml:space="preserve">沖縄県豊見城市字与根50番地5 </t>
  </si>
  <si>
    <t xml:space="preserve">沖縄県沖縄市字登川610番地 </t>
  </si>
  <si>
    <t xml:space="preserve">愛知県安城市篠目町肥田 39-6 </t>
  </si>
  <si>
    <t>中国・四国</t>
  </si>
  <si>
    <t xml:space="preserve">岡山県岡山市北区中山下2丁目6-1 </t>
  </si>
  <si>
    <t xml:space="preserve">千葉県千葉市中央区亥鼻 1-8-1 </t>
  </si>
  <si>
    <t xml:space="preserve">千葉県木更津市桜井 1010 </t>
  </si>
  <si>
    <t xml:space="preserve">千葉県千葉市中央区椿森 4-1-2 </t>
  </si>
  <si>
    <t xml:space="preserve">千葉県千葉市中央区仁戸名町 666-2 </t>
  </si>
  <si>
    <t xml:space="preserve">千葉県千葉市美浜区磯辺 3-31-1 </t>
  </si>
  <si>
    <t xml:space="preserve">千葉県市原市辰巳台東 2-16 </t>
  </si>
  <si>
    <t xml:space="preserve">東京都府中市武蔵野台 2-8-29 </t>
  </si>
  <si>
    <t>285-8741</t>
  </si>
  <si>
    <t xml:space="preserve">千葉県佐倉市下志津 564-1 </t>
  </si>
  <si>
    <t>トウホウダイガクイリョウセンターサクラビョウイン</t>
  </si>
  <si>
    <t xml:space="preserve">千葉県習志野市泉町1-1-1 </t>
  </si>
  <si>
    <t xml:space="preserve">千葉県千葉市中央区新田町1-16 </t>
  </si>
  <si>
    <t xml:space="preserve">神奈川県川崎市宮前区菅生2-16-1 </t>
  </si>
  <si>
    <t xml:space="preserve">埼玉県川口市西新井宿 180 </t>
  </si>
  <si>
    <t xml:space="preserve">神奈川県横浜市緑区十日市場町1726-7 </t>
  </si>
  <si>
    <t xml:space="preserve">神奈川県横浜市旭区中尾 2-3-2 </t>
  </si>
  <si>
    <t>関東</t>
    <phoneticPr fontId="3"/>
  </si>
  <si>
    <t xml:space="preserve">神奈川県横浜市港南区港南台 3-2-10 </t>
  </si>
  <si>
    <t xml:space="preserve">神奈川県横浜市金沢区福浦 3-9 </t>
  </si>
  <si>
    <t>254-8502</t>
  </si>
  <si>
    <t xml:space="preserve">神奈川県平塚市追分 9-11 </t>
  </si>
  <si>
    <t xml:space="preserve">神奈川県横浜市南区浦舟町 4-57 </t>
  </si>
  <si>
    <t xml:space="preserve">神奈川県秦野市立野台 1-1 </t>
  </si>
  <si>
    <t>ハダノセキジュウジビョウイン</t>
  </si>
  <si>
    <t xml:space="preserve">神奈川県相模原市南区北里1-15-1 </t>
  </si>
  <si>
    <t xml:space="preserve">栃木県宇都宮市竹林911-1 </t>
  </si>
  <si>
    <t xml:space="preserve">神奈川県相模原市南区桜台 18-1 </t>
  </si>
  <si>
    <t xml:space="preserve">栃木県足利市五十部町 284-1 </t>
  </si>
  <si>
    <t>362-8588</t>
  </si>
  <si>
    <t xml:space="preserve">埼玉県上尾市柏座 1-10-10 </t>
  </si>
  <si>
    <t xml:space="preserve">神奈川県平塚市南原 1-19-1 </t>
  </si>
  <si>
    <t xml:space="preserve">栃木県大田原市中田原 1081-4 </t>
  </si>
  <si>
    <t xml:space="preserve">神奈川県相模原市緑区橋本 2-8-18 </t>
  </si>
  <si>
    <t xml:space="preserve">神奈川県川崎市川崎区新川通12-1 </t>
  </si>
  <si>
    <t xml:space="preserve">東京都東大和市南街1-13-12 </t>
  </si>
  <si>
    <t xml:space="preserve">神奈川県伊勢原市下糟屋 143 </t>
  </si>
  <si>
    <t xml:space="preserve">神奈川県小田原市小八幡 3-19-14 </t>
  </si>
  <si>
    <t xml:space="preserve">神奈川県茅ヶ崎市本村 5-15-1 </t>
  </si>
  <si>
    <t xml:space="preserve">神奈川県横浜市神奈川区三ツ沢西町1-1 </t>
  </si>
  <si>
    <t xml:space="preserve">神奈川県横浜市港北区小机町 3211 </t>
  </si>
  <si>
    <t xml:space="preserve">東京都新宿区西新宿 6-7-1 </t>
  </si>
  <si>
    <t xml:space="preserve">神奈川県藤沢市藤沢 2-6-1 </t>
  </si>
  <si>
    <t xml:space="preserve">神奈川県横浜市戸塚区原宿町 3-60-2 </t>
  </si>
  <si>
    <t>ドクリツギョウセイホウジン　コクリツビョウインキコウ　ヨコハマイリョウセンター</t>
  </si>
  <si>
    <t xml:space="preserve">神奈川県横須賀市米が浜通 1-16 </t>
  </si>
  <si>
    <t xml:space="preserve">東京都新宿区河田町 8-1 </t>
  </si>
  <si>
    <t xml:space="preserve">東京都立川市緑町 3256 </t>
  </si>
  <si>
    <t xml:space="preserve">神奈川県鎌倉市岡本1370-1 </t>
  </si>
  <si>
    <t>173-8605</t>
  </si>
  <si>
    <t xml:space="preserve">東京都板橋区加賀 2-11-1 </t>
  </si>
  <si>
    <t xml:space="preserve">神奈川県鎌倉市大船 6-2-24 </t>
  </si>
  <si>
    <t xml:space="preserve">東京都港区三田 1-4-3 </t>
  </si>
  <si>
    <t>コクサイイリョウフクシダイガクミタビョウイン</t>
  </si>
  <si>
    <t>130-0022</t>
  </si>
  <si>
    <t xml:space="preserve">東京都墨田区江東橋 4-23-15 </t>
  </si>
  <si>
    <t xml:space="preserve">東京都港区三田 1-4-17 </t>
  </si>
  <si>
    <t xml:space="preserve">東京都板橋区大谷口上町 30-1 </t>
  </si>
  <si>
    <t xml:space="preserve">東京都千代田区神田駿河台 1-6 </t>
  </si>
  <si>
    <t xml:space="preserve">埼玉県本庄市北堀1780 </t>
  </si>
  <si>
    <t xml:space="preserve">東京都三鷹市新川 6-20-2 </t>
  </si>
  <si>
    <t>杏林大学病院乳腺外科専門医研修カリキュラム</t>
  </si>
  <si>
    <t>105-8471</t>
  </si>
  <si>
    <t xml:space="preserve">東京都港区西新橋 3-19-18 </t>
  </si>
  <si>
    <t>201-8601</t>
  </si>
  <si>
    <t xml:space="preserve">千葉県柏市柏下 163-1 </t>
  </si>
  <si>
    <t xml:space="preserve">東京都葛飾区青戸 6-41-2 </t>
  </si>
  <si>
    <t>143-8541</t>
  </si>
  <si>
    <t xml:space="preserve">東京都大田区大森西 6-11-1 </t>
  </si>
  <si>
    <t xml:space="preserve">東京都目黒区大橋 2-22-36 </t>
  </si>
  <si>
    <t xml:space="preserve">東京都大田区東雪谷 4-5-10 </t>
  </si>
  <si>
    <t xml:space="preserve">茨城県古河市東牛谷707 </t>
  </si>
  <si>
    <t xml:space="preserve">東京都中央区明石町 9-1 </t>
  </si>
  <si>
    <t xml:space="preserve">東京都文京区本駒込 3-18-22 </t>
  </si>
  <si>
    <t xml:space="preserve">神奈川県横浜市青葉区藤が丘1-30 </t>
  </si>
  <si>
    <t xml:space="preserve">東京都品川区東五反田 5-9-22 </t>
  </si>
  <si>
    <t xml:space="preserve">神奈川県横浜市都筑区茅ヶ崎中央 35-1 </t>
  </si>
  <si>
    <t xml:space="preserve">神奈川県横浜市港北区菊名4-4-27 </t>
  </si>
  <si>
    <t xml:space="preserve">東京都目黒区東が丘 2-5-1 </t>
  </si>
  <si>
    <t xml:space="preserve">東京都江東区有明 3-8-31 </t>
  </si>
  <si>
    <t xml:space="preserve">千葉県習志野市谷津 4-6-16 </t>
  </si>
  <si>
    <t xml:space="preserve">千葉県八千代市大和田新田477-96 </t>
  </si>
  <si>
    <t xml:space="preserve">東京都文京区本郷 7-3-1 </t>
  </si>
  <si>
    <t>164-8541</t>
  </si>
  <si>
    <t xml:space="preserve">東京都中野区中野 4-22-1 </t>
  </si>
  <si>
    <t>150-8935</t>
  </si>
  <si>
    <t xml:space="preserve">東京都渋谷区広尾 4-1-22 </t>
  </si>
  <si>
    <t>独立行政法人　地域医療機能推進機構　東京山手メディカルセンター</t>
  </si>
  <si>
    <t xml:space="preserve">東京都新宿区百人町 3-22-1 </t>
  </si>
  <si>
    <t xml:space="preserve">東京都杉並区阿佐ヶ谷北1-7-3 </t>
  </si>
  <si>
    <t xml:space="preserve">神奈川県川崎市高津区二子5-1-1 </t>
  </si>
  <si>
    <t xml:space="preserve">文京区湯島1-5-45 </t>
  </si>
  <si>
    <t>トウキョウカガクダイガクビョウイン</t>
  </si>
  <si>
    <t xml:space="preserve">東京都昭島市松原町 3-1-1 </t>
  </si>
  <si>
    <t xml:space="preserve">岐阜県大垣市林町８５－１ </t>
  </si>
  <si>
    <t>医療法人徳洲会　湘南藤沢徳洲会病院</t>
  </si>
  <si>
    <t xml:space="preserve">神奈川県藤沢市辻堂神台1-5-1 </t>
  </si>
  <si>
    <t>イリョウホウジン　ショウナンフジサワ　トクシュウカイビョウイン</t>
  </si>
  <si>
    <t>101-8643</t>
  </si>
  <si>
    <t xml:space="preserve">東京都千代田区神田和泉町 1 </t>
  </si>
  <si>
    <t xml:space="preserve">富山県富山市杉谷 2630 </t>
  </si>
  <si>
    <t xml:space="preserve">千葉県松戸市和名ヶ谷1271 </t>
  </si>
  <si>
    <t xml:space="preserve">埼玉県川口市木曽呂1317 </t>
  </si>
  <si>
    <t>160-8582</t>
  </si>
  <si>
    <t xml:space="preserve">東京都新宿区信濃町 35 </t>
  </si>
  <si>
    <t xml:space="preserve">神奈川県横浜市西区みなとみらい 3-7-3 </t>
  </si>
  <si>
    <t xml:space="preserve">茨城県水戸市三の丸 3-12-48 </t>
  </si>
  <si>
    <t xml:space="preserve">静岡県静岡市葵区追手町 8-2 </t>
  </si>
  <si>
    <t xml:space="preserve">神奈川県川崎市中原区井田2-27-1 </t>
  </si>
  <si>
    <t xml:space="preserve">千葉県市川市菅野 5-11-13 </t>
  </si>
  <si>
    <t>190-8531</t>
  </si>
  <si>
    <t xml:space="preserve">東京都立川市錦町 4-2-22 </t>
  </si>
  <si>
    <t xml:space="preserve">東京都文京区千駄木 1-1-5 </t>
  </si>
  <si>
    <t xml:space="preserve">神奈川県川崎市中原区小杉町　1-383 </t>
  </si>
  <si>
    <t>206-8512</t>
  </si>
  <si>
    <t xml:space="preserve">東京都多摩市永山 1-7-1 </t>
  </si>
  <si>
    <t xml:space="preserve">東京都文京区本郷 3-1-3 </t>
  </si>
  <si>
    <t xml:space="preserve">千葉県浦安市富岡 2-1-1 </t>
  </si>
  <si>
    <t xml:space="preserve">東京都江戸川区臨海町 1-4-2 </t>
  </si>
  <si>
    <t xml:space="preserve">東京都練馬区高野台 3-1-10 </t>
  </si>
  <si>
    <t xml:space="preserve">埼玉県越谷市東越谷 10丁目32番地 </t>
  </si>
  <si>
    <t xml:space="preserve">茨城県鹿嶋市厨 5-1-2 </t>
  </si>
  <si>
    <t xml:space="preserve">静岡県伊豆の国市長岡 1129 </t>
  </si>
  <si>
    <t xml:space="preserve">鹿児島県鹿児島市松原町 3-31 </t>
  </si>
  <si>
    <t>466-8550</t>
  </si>
  <si>
    <t xml:space="preserve">愛知県名古屋市昭和区鶴舞町65 </t>
  </si>
  <si>
    <t xml:space="preserve">愛知県一宮市開明字平1番地 </t>
  </si>
  <si>
    <t>105-8470</t>
  </si>
  <si>
    <t xml:space="preserve">東京都八王子市館町 1163 </t>
  </si>
  <si>
    <t xml:space="preserve">茨城県稲敷郡阿見町中央 3-20-1 </t>
  </si>
  <si>
    <t xml:space="preserve">埼玉県戸田市本町 1-19-3 </t>
  </si>
  <si>
    <t xml:space="preserve">神奈川県横浜市中区新山下3-12-1 </t>
  </si>
  <si>
    <t xml:space="preserve">東京都足立区江北4-33-1 </t>
  </si>
  <si>
    <t xml:space="preserve">千葉県松戸市日暮7-379 </t>
  </si>
  <si>
    <t xml:space="preserve">東京都立川市錦町 4-1 </t>
  </si>
  <si>
    <t xml:space="preserve">栃木県下都賀郡壬生町大字北小林 880 </t>
  </si>
  <si>
    <t>ドッキョウイカダイガクビョウイン</t>
  </si>
  <si>
    <t xml:space="preserve">東京都武蔵野市境南町 1-26-1 </t>
  </si>
  <si>
    <t xml:space="preserve">埼玉県草加市草加２－２１－１ </t>
  </si>
  <si>
    <t>ソウカシリツビョウン</t>
  </si>
  <si>
    <t xml:space="preserve">山梨県甲府市増坪町 366 </t>
  </si>
  <si>
    <t>シリツコウフビョウイン</t>
  </si>
  <si>
    <t xml:space="preserve">山梨県中央市下河東 1110 </t>
  </si>
  <si>
    <t xml:space="preserve">山梨県山梨市落合 860 </t>
  </si>
  <si>
    <t xml:space="preserve">山梨県甲府市朝日3-11-16 </t>
  </si>
  <si>
    <t xml:space="preserve">静岡県島田市野田 1200-5 </t>
  </si>
  <si>
    <t xml:space="preserve">山梨県南巨摩郡富士川町鰍沢340-1 </t>
  </si>
  <si>
    <t xml:space="preserve">静岡県磐田市大久保 512-3 </t>
  </si>
  <si>
    <t xml:space="preserve">静岡県静岡市葵区北安東 4-27-1 </t>
  </si>
  <si>
    <t xml:space="preserve">愛知県名古屋市千種区鹿子殿 1-1 </t>
  </si>
  <si>
    <t xml:space="preserve">静岡県浜松市富塚町 328 </t>
  </si>
  <si>
    <t xml:space="preserve">静岡県静岡市駿河区小鹿 1-1-1 </t>
  </si>
  <si>
    <t xml:space="preserve">静岡県駿東郡長泉町下長窪 1007 </t>
  </si>
  <si>
    <t xml:space="preserve">静岡県富士宮市錦町 3-1 </t>
  </si>
  <si>
    <t xml:space="preserve">静岡県藤枝市駿河台 4-1-11 </t>
  </si>
  <si>
    <t>中部</t>
    <phoneticPr fontId="3"/>
  </si>
  <si>
    <t xml:space="preserve">静岡県静岡市葵区追手町 10-93 </t>
  </si>
  <si>
    <t xml:space="preserve">長野県松本市旭 3-1-1 </t>
  </si>
  <si>
    <t xml:space="preserve">長野県長野市松代町松代 183 </t>
  </si>
  <si>
    <t xml:space="preserve">長野県長野市若里 5-22-1 </t>
  </si>
  <si>
    <t xml:space="preserve">長野県飯田市八幡町 438 </t>
  </si>
  <si>
    <t xml:space="preserve">長野県長野市富竹 1333-1 </t>
  </si>
  <si>
    <t xml:space="preserve">長野県松本市波田 4417-180 </t>
  </si>
  <si>
    <t xml:space="preserve">長野県上田市緑ヶ丘1-27-21 </t>
  </si>
  <si>
    <t>390-8555</t>
  </si>
  <si>
    <t xml:space="preserve">長野県伊那市小四郎久保１３１３－１ </t>
  </si>
  <si>
    <t xml:space="preserve">富山県富山市西長江 2-2-78 </t>
  </si>
  <si>
    <t xml:space="preserve">富山県高岡市宝町 4-1 </t>
  </si>
  <si>
    <t>920-8530</t>
  </si>
  <si>
    <t xml:space="preserve">石川県金沢市鞍月東 2-1 </t>
  </si>
  <si>
    <t>国立大学法人　金沢大学附属病院</t>
  </si>
  <si>
    <t xml:space="preserve">石川県金沢市宝町 13-1 </t>
  </si>
  <si>
    <t>920-0293</t>
  </si>
  <si>
    <t xml:space="preserve">石川県河北郡内灘町大学 1-1 </t>
  </si>
  <si>
    <t xml:space="preserve">福井県福井市和田中町舟橋 7-1 </t>
  </si>
  <si>
    <t xml:space="preserve">福井県福井市四ツ井 2-8-1 </t>
  </si>
  <si>
    <t>501-1194</t>
  </si>
  <si>
    <t xml:space="preserve">岐阜県岐阜市柳戸 1-1 </t>
  </si>
  <si>
    <t xml:space="preserve">岐阜県岐阜市野一色 4-6-1 </t>
  </si>
  <si>
    <t>500-8513</t>
  </si>
  <si>
    <t xml:space="preserve">岐阜県岐阜市鹿島町 7-1 </t>
  </si>
  <si>
    <t xml:space="preserve">岐阜県山県市高富 1187-3 </t>
  </si>
  <si>
    <t xml:space="preserve">岐阜県岐阜市橋本町 3-23 </t>
  </si>
  <si>
    <t xml:space="preserve">岐阜県羽島郡笠松町田代 185-1 </t>
  </si>
  <si>
    <t xml:space="preserve">岐阜県高山市天満町 3-11 </t>
  </si>
  <si>
    <t xml:space="preserve">岐阜県美濃加茂市健康のまち一丁目1番地 </t>
  </si>
  <si>
    <t>491-8551</t>
  </si>
  <si>
    <t xml:space="preserve">愛知県一宮市桜一丁目9番9号 </t>
  </si>
  <si>
    <t xml:space="preserve">三重県四日市市芝田 2-2-37 </t>
  </si>
  <si>
    <t xml:space="preserve">三重県津市江戸橋 2-174 </t>
  </si>
  <si>
    <t xml:space="preserve">三重県松阪市朝日町1-15-6 </t>
  </si>
  <si>
    <t xml:space="preserve">三重県伊勢市船江 1-471-2 </t>
  </si>
  <si>
    <t xml:space="preserve">三重県松阪市川井町字小望 102 </t>
  </si>
  <si>
    <t xml:space="preserve">三重県四日市市大字日永5450-132 </t>
  </si>
  <si>
    <t xml:space="preserve">三重県桑名市寿町 3-11 </t>
  </si>
  <si>
    <t xml:space="preserve">愛知県名古屋市昭和区妙見町 2-9 </t>
  </si>
  <si>
    <t xml:space="preserve">愛知県一宮市文京 2-2-22 </t>
  </si>
  <si>
    <t xml:space="preserve">愛知県瀬戸市西追分町 160 </t>
  </si>
  <si>
    <t xml:space="preserve">愛知県名古屋市中区三の丸 4-1-1 </t>
  </si>
  <si>
    <t xml:space="preserve">愛知県小牧市常普請 1-20 </t>
  </si>
  <si>
    <t xml:space="preserve">愛知県豊橋市青竹町字八間西50 </t>
  </si>
  <si>
    <t xml:space="preserve">愛知県名古屋市中村区道下町3-35 </t>
  </si>
  <si>
    <t>連携20</t>
  </si>
  <si>
    <t xml:space="preserve">愛知県安城市安城町東広畔 28 </t>
  </si>
  <si>
    <t>連携21</t>
  </si>
  <si>
    <t>連携22</t>
  </si>
  <si>
    <t xml:space="preserve">岐阜県中津川市駒場 1522-1 </t>
  </si>
  <si>
    <t>連携23</t>
  </si>
  <si>
    <t>連携24</t>
  </si>
  <si>
    <t xml:space="preserve">愛知県東海市中ノ池3丁目１番地の1 </t>
  </si>
  <si>
    <t>連携25</t>
  </si>
  <si>
    <t>連携26</t>
  </si>
  <si>
    <t>連携27</t>
  </si>
  <si>
    <t xml:space="preserve">愛知県常滑市飛香台3-3-3 </t>
  </si>
  <si>
    <t>連携28</t>
  </si>
  <si>
    <t xml:space="preserve">愛知県名古屋市中川区松年町 4-66 </t>
  </si>
  <si>
    <t>連携29</t>
  </si>
  <si>
    <t xml:space="preserve">愛知県名古屋市中村区太閤 3-7-7 </t>
  </si>
  <si>
    <t>連携30</t>
  </si>
  <si>
    <t>467-8601</t>
  </si>
  <si>
    <t xml:space="preserve">愛知県名古屋市瑞穂区瑞穂町字川澄 1 </t>
  </si>
  <si>
    <t xml:space="preserve">愛知県豊川市八幡町野路23番地 </t>
  </si>
  <si>
    <t xml:space="preserve">愛知県豊田市平和町 1-1 </t>
  </si>
  <si>
    <t xml:space="preserve">愛知県名古屋市千種区若水 1-2-23 </t>
  </si>
  <si>
    <t xml:space="preserve">愛知県刈谷市住吉町 5-15 </t>
  </si>
  <si>
    <t xml:space="preserve">愛知県名古屋市北区平手町 1-1-1 </t>
  </si>
  <si>
    <t xml:space="preserve">愛知県春日井市高蔵寺町北2丁目52番地 </t>
  </si>
  <si>
    <t>イリョウホウジントクシュウカイ　ナゴヤトクシュウカイソウゴウビョウイン</t>
  </si>
  <si>
    <t xml:space="preserve">愛知県豊明市沓掛町田楽ヶ窪1-98 </t>
  </si>
  <si>
    <t xml:space="preserve">鹿児島県鹿児島市桜ヶ丘 8-35-1 </t>
  </si>
  <si>
    <t xml:space="preserve">鹿児島県鹿児島市上荒田町37-1 </t>
  </si>
  <si>
    <t xml:space="preserve">愛知県長久手市岩作雁又1-1 </t>
  </si>
  <si>
    <t xml:space="preserve">京都府京都市左京区聖護院川原町 54 </t>
  </si>
  <si>
    <t xml:space="preserve">滋賀県守山市守山 5-4-30 </t>
  </si>
  <si>
    <t xml:space="preserve">滋賀県近江八幡市土田町 1379 </t>
  </si>
  <si>
    <t xml:space="preserve">滋賀県栗東市大橋 2-4-1 </t>
  </si>
  <si>
    <t xml:space="preserve">滋賀県大津市長等 1-1-35 </t>
  </si>
  <si>
    <t>526-8585</t>
  </si>
  <si>
    <t xml:space="preserve">滋賀県長浜市宮前町 14-7 </t>
  </si>
  <si>
    <t xml:space="preserve">奈良県天理市三島町 200 </t>
  </si>
  <si>
    <t xml:space="preserve">大阪府大阪市天王寺区筆ヶ崎町 5-30 </t>
  </si>
  <si>
    <t xml:space="preserve">京都府京都市中京区壬生東高田町 1-2 </t>
  </si>
  <si>
    <t xml:space="preserve">兵庫県神戸市西区糀台 5-7-1 </t>
  </si>
  <si>
    <t>670-8520</t>
  </si>
  <si>
    <t xml:space="preserve">兵庫県姫路市本町 68 </t>
  </si>
  <si>
    <t>社会医療法人美杉会　男山病院</t>
  </si>
  <si>
    <t xml:space="preserve">京都府八幡市男山泉 19 </t>
  </si>
  <si>
    <t>シャカイイリョウホウジン　ミスギカイ　オトコヤマビョウイン</t>
  </si>
  <si>
    <t xml:space="preserve">福井県福井市月見 2-4-1 </t>
  </si>
  <si>
    <t xml:space="preserve">兵庫県尼崎市東難波町2-17-77 </t>
  </si>
  <si>
    <t xml:space="preserve">大阪府大阪市北区扇町 2-4-20 </t>
  </si>
  <si>
    <t xml:space="preserve">奈良県大和高田市礒野北町 1-1 </t>
  </si>
  <si>
    <t xml:space="preserve">島根県出雲市姫原 4-1-1 </t>
  </si>
  <si>
    <t>社会福祉法人京都社会事業財団　京都桂病院</t>
  </si>
  <si>
    <t xml:space="preserve">京都府京都市西京区山田平尾町 17 </t>
  </si>
  <si>
    <t xml:space="preserve">岡山県倉敷市美和 1-1-1 </t>
  </si>
  <si>
    <t xml:space="preserve">京都府京都市伏見区深草向畑町 1-1 </t>
  </si>
  <si>
    <t xml:space="preserve">兵庫県神戸市長田区一番町2丁目4 </t>
  </si>
  <si>
    <t xml:space="preserve">兵庫県西宮市上鳴尾町 4-31 </t>
  </si>
  <si>
    <t>イリョウホウジン　シンワカイ　メイワビョウイン</t>
  </si>
  <si>
    <t xml:space="preserve">兵庫県神戸市中央区脇浜町 1-4-47 </t>
  </si>
  <si>
    <t xml:space="preserve">大阪府大阪市福島区福島 2-1-7 </t>
  </si>
  <si>
    <t>カンサイデンリョクビョウイン</t>
  </si>
  <si>
    <t xml:space="preserve">兵庫県豊岡市戸牧 1094 </t>
  </si>
  <si>
    <t xml:space="preserve">奈良県奈良市七条西町2丁目897-5 </t>
  </si>
  <si>
    <t xml:space="preserve">京都府京都市右京区太秦土本町2番1 </t>
  </si>
  <si>
    <t xml:space="preserve">大阪府大阪市城東区古市1丁目3-25 </t>
  </si>
  <si>
    <t xml:space="preserve">京都府京都市中京区西ノ京北聖町10-5 </t>
  </si>
  <si>
    <t>連携31</t>
  </si>
  <si>
    <t xml:space="preserve">和歌山県和歌山市小松原通 4-20 </t>
  </si>
  <si>
    <t>連携32</t>
  </si>
  <si>
    <t xml:space="preserve">京都府宇治市槇島町石橋145 </t>
  </si>
  <si>
    <t>連携33</t>
  </si>
  <si>
    <t xml:space="preserve">京都府京都市上京区河原町通広小路上ル梶井町 465 </t>
  </si>
  <si>
    <t xml:space="preserve">京都府長岡京市下海印寺下内田101番地 </t>
  </si>
  <si>
    <t xml:space="preserve">大阪府守口市外島町 5-55 </t>
  </si>
  <si>
    <t xml:space="preserve">京都府京都市東山区本町 15-749 </t>
  </si>
  <si>
    <t>京都府京都市上京区釜座通丸太町 上る春帯町 355-5</t>
  </si>
  <si>
    <t xml:space="preserve">京都府福知山市厚中町 231 </t>
  </si>
  <si>
    <t xml:space="preserve">奈良県奈良市東紀寺町 1-50-1 </t>
  </si>
  <si>
    <t xml:space="preserve">京都府木津川市木津駅前一丁目27番地 </t>
  </si>
  <si>
    <t xml:space="preserve">京都府京都市山科区音羽珍事町 2 </t>
  </si>
  <si>
    <t xml:space="preserve">京都府舞鶴市倉谷向ノ丁 1904-10 </t>
  </si>
  <si>
    <t>社会医療法人　誠光会　淡海医療センター</t>
  </si>
  <si>
    <t xml:space="preserve">滋賀県草津市矢橋町 1660 </t>
  </si>
  <si>
    <t>シャカイイリョウホウジン　セイコウカイ　オウミイリョウセンター</t>
  </si>
  <si>
    <t xml:space="preserve">京都府亀岡市篠町篠野田 1-1 </t>
  </si>
  <si>
    <t xml:space="preserve">京都府久世久御山町佐山西ノ口100番地 </t>
  </si>
  <si>
    <t xml:space="preserve">京都府京田辺市田辺中央6丁目1-6 </t>
  </si>
  <si>
    <t xml:space="preserve">滋賀県大津市瀬田月輪町 </t>
  </si>
  <si>
    <t>641-8509</t>
  </si>
  <si>
    <t xml:space="preserve">和歌山県和歌山市紀三井寺 811-1 </t>
  </si>
  <si>
    <t xml:space="preserve">和歌山県和歌山市木ノ本 93-1 </t>
  </si>
  <si>
    <t xml:space="preserve">和歌山県橋本市岸上 18-1 </t>
  </si>
  <si>
    <t xml:space="preserve">兵庫県西宮市武庫川町 1-1 </t>
  </si>
  <si>
    <t xml:space="preserve">兵庫県尼崎市稲葉荘 3-1-69 </t>
  </si>
  <si>
    <t xml:space="preserve">大阪府大阪市中央区大手前3-1-69 </t>
  </si>
  <si>
    <t xml:space="preserve">大阪府八尾市龍華町 1-3-1 </t>
  </si>
  <si>
    <t xml:space="preserve">大阪府大阪市福島区大開1丁目13番8号 </t>
  </si>
  <si>
    <t xml:space="preserve">兵庫県宝塚市小浜 4-5-1 </t>
  </si>
  <si>
    <t>673-8558</t>
  </si>
  <si>
    <t xml:space="preserve">兵庫県明石市北王子町 13-70 </t>
  </si>
  <si>
    <t xml:space="preserve">兵庫県神戸市東灘区鴨子ヶ原 1-5-16 </t>
  </si>
  <si>
    <t xml:space="preserve">大阪府大阪市東淀川区柴島 1-7-50 </t>
  </si>
  <si>
    <t xml:space="preserve">兵庫県姫路市神屋町3-264 </t>
  </si>
  <si>
    <t xml:space="preserve">兵庫県神戸市中央区楠町 7-5-2 </t>
  </si>
  <si>
    <t xml:space="preserve">大阪府高槻市古曽部町 1-3-13 </t>
  </si>
  <si>
    <t xml:space="preserve">兵庫県小野市市場町926-250 </t>
  </si>
  <si>
    <t xml:space="preserve">兵庫県神戸市中央区港島南町1-5-1 </t>
  </si>
  <si>
    <t xml:space="preserve">兵庫県加古川市加古川町本町439 </t>
  </si>
  <si>
    <t xml:space="preserve">大阪府枚方市新町 2-3-1 </t>
  </si>
  <si>
    <t>569-8686</t>
  </si>
  <si>
    <t xml:space="preserve">大阪府高槻市大学町 2-7 </t>
  </si>
  <si>
    <t xml:space="preserve">大阪府吹田市山田丘 2-15 </t>
  </si>
  <si>
    <t xml:space="preserve">大阪府河内長野市木戸東町 2-1 </t>
  </si>
  <si>
    <t xml:space="preserve">大阪府高槻市阿武野 1-1-1 </t>
  </si>
  <si>
    <t xml:space="preserve">大阪府岸和田市額原町 1001 </t>
  </si>
  <si>
    <t xml:space="preserve">大阪府枚方市禁野本町 2-14-1 </t>
  </si>
  <si>
    <t>市立大津市民病院</t>
  </si>
  <si>
    <t xml:space="preserve">滋賀県大津市本宮 2-9-9 </t>
  </si>
  <si>
    <t>シリツオオツシミンビョウイン</t>
  </si>
  <si>
    <t xml:space="preserve">大阪府羽曳野市はびきの 2-8-1 </t>
  </si>
  <si>
    <t xml:space="preserve">大阪府寝屋川市香里香本通町 8-45 </t>
  </si>
  <si>
    <t xml:space="preserve">大阪府守口市文園町10-15 </t>
  </si>
  <si>
    <t xml:space="preserve">大阪府大阪市都島区都島本通 2-13-22 </t>
  </si>
  <si>
    <t xml:space="preserve">大阪府大阪市阿倍野区旭町 1-5-7 </t>
  </si>
  <si>
    <t xml:space="preserve">大阪府堺市中区東山 500-3 </t>
  </si>
  <si>
    <t xml:space="preserve">大阪府大阪市北区中之島 5-3-20 </t>
  </si>
  <si>
    <t xml:space="preserve">大阪府大阪市住之江区東加賀屋 1-18-18 </t>
  </si>
  <si>
    <t xml:space="preserve">大阪府和泉市和気町4丁目5番1号 </t>
  </si>
  <si>
    <t xml:space="preserve">大阪府東大阪市弥生町 18-28 </t>
  </si>
  <si>
    <t xml:space="preserve">大阪府大阪市中央区法円坂 2-1-14 </t>
  </si>
  <si>
    <t xml:space="preserve">兵庫県伊丹市昆陽池 1-100 </t>
  </si>
  <si>
    <t xml:space="preserve">大阪府貝塚市堀 3-10-20 </t>
  </si>
  <si>
    <t xml:space="preserve">大阪府吹田市岸部新町5番7号 </t>
  </si>
  <si>
    <t>563-8510</t>
  </si>
  <si>
    <t xml:space="preserve">大阪府池田市城南 3-1-18 </t>
  </si>
  <si>
    <t xml:space="preserve">大阪府豊中市柴原町 4-14-1 </t>
  </si>
  <si>
    <t xml:space="preserve">大阪府吹田市津雲台 1-1-6 </t>
  </si>
  <si>
    <t xml:space="preserve">大阪府大阪市福島区福島 4-2-78 </t>
  </si>
  <si>
    <t>地方独立行政法人大阪府立病院機構　大阪急性期・総合医療センター</t>
  </si>
  <si>
    <t xml:space="preserve">大阪府大阪市住吉区万代東 3-1-56 </t>
  </si>
  <si>
    <t xml:space="preserve">大阪府箕面市萱野 5-7-1 </t>
  </si>
  <si>
    <t xml:space="preserve">大阪府堺市北区長曽根町 1179-3 </t>
  </si>
  <si>
    <t xml:space="preserve">和歌山県田辺市新庄町 46-70 </t>
  </si>
  <si>
    <t>キナンビョウイン</t>
  </si>
  <si>
    <t xml:space="preserve">大阪府豊中市新千里西町1丁目1番7の2号 </t>
  </si>
  <si>
    <t xml:space="preserve">大阪府箕面市牧落 3-4-30 </t>
  </si>
  <si>
    <t xml:space="preserve">大阪府大阪市城東区森之宮 2-1-88 </t>
  </si>
  <si>
    <t xml:space="preserve">兵庫県川西市火打1-4-1 </t>
  </si>
  <si>
    <t xml:space="preserve">大阪府大阪市西区九条南1-12-21 </t>
  </si>
  <si>
    <t>大阪府羽曳野市はびきの3丁目7番 1号</t>
  </si>
  <si>
    <t xml:space="preserve">大阪府大阪狭山市大野東 377-2 </t>
  </si>
  <si>
    <t xml:space="preserve">奈良県橿原市四条町 840 </t>
  </si>
  <si>
    <t xml:space="preserve">奈良県生駒郡三郷町三室１丁目１４－１６ </t>
  </si>
  <si>
    <t>ナラケンセイワイリョウセンター</t>
  </si>
  <si>
    <t xml:space="preserve">岡山県岡山市北区鹿田町 2-5-1 </t>
  </si>
  <si>
    <t xml:space="preserve">岡山県岡山市北区青江 2-1-1 </t>
  </si>
  <si>
    <t xml:space="preserve">兵庫県姫路市下手野 1-12-1 </t>
  </si>
  <si>
    <t xml:space="preserve">岡山県岡山市北区大元 1-1-5 </t>
  </si>
  <si>
    <t xml:space="preserve">香川県丸亀市城東町 3-3-1 </t>
  </si>
  <si>
    <t xml:space="preserve">岡山県岡山市北区田益 1711-1 </t>
  </si>
  <si>
    <t>独立行政法人国立病院機構岩国医療センター</t>
  </si>
  <si>
    <t xml:space="preserve">山口県岩国市愛宕町１丁目１番１号 </t>
  </si>
  <si>
    <t xml:space="preserve">愛媛県松山市南梅本町甲 160 </t>
  </si>
  <si>
    <t xml:space="preserve">広島県福山市沖野上町 4-14-17 </t>
  </si>
  <si>
    <t xml:space="preserve">香川県観音寺市豊浜町姫浜 708 </t>
  </si>
  <si>
    <t xml:space="preserve">広島県広島市中区基町 7-33 </t>
  </si>
  <si>
    <t xml:space="preserve">兵庫県姫路市仁豊野 650 </t>
  </si>
  <si>
    <t xml:space="preserve">広島県福山市御幸町大字上岩成148-13 </t>
  </si>
  <si>
    <t xml:space="preserve">広島県福山市蔵王町 5-23-1 </t>
  </si>
  <si>
    <t xml:space="preserve">岡山県岡山市北区国体町2-25 </t>
  </si>
  <si>
    <t xml:space="preserve">香川県高松市朝日町１丁目２－１ </t>
  </si>
  <si>
    <t xml:space="preserve">島根県松江市母衣町 200 </t>
  </si>
  <si>
    <t xml:space="preserve">愛媛県松山市大手町 2-6-5 </t>
  </si>
  <si>
    <t>イッパンザイダンホウジン　エイライカイ　マツヤマシミンビョウイン</t>
  </si>
  <si>
    <t xml:space="preserve">岡山県岡山市北区伊島北町6-3 </t>
  </si>
  <si>
    <t>722-0055</t>
  </si>
  <si>
    <t xml:space="preserve">広島県尾道市新高山3丁目1170-177 </t>
  </si>
  <si>
    <t>オノミチシリツシミンビョウイン</t>
  </si>
  <si>
    <t xml:space="preserve">岡山県倉敷市松島 577 </t>
  </si>
  <si>
    <t xml:space="preserve">広島県広島市安佐北区亀山南 1-2-1 </t>
  </si>
  <si>
    <t xml:space="preserve">広島県呉市青山町 3-1 </t>
  </si>
  <si>
    <t xml:space="preserve">広島県尾道市平原一丁目10番23号 </t>
  </si>
  <si>
    <t xml:space="preserve">広島県東広島市西条町寺家 513 </t>
  </si>
  <si>
    <t xml:space="preserve">広島県廿日市市地御前 1-3-3 </t>
  </si>
  <si>
    <t xml:space="preserve">広島県三次市東酒屋 10531 </t>
  </si>
  <si>
    <t xml:space="preserve">山口県周南市孝田町 1-1 </t>
  </si>
  <si>
    <t xml:space="preserve">山口県防府市大崎 10077 </t>
  </si>
  <si>
    <t xml:space="preserve">山口県宇部市南小串 1-1-1 </t>
  </si>
  <si>
    <t xml:space="preserve">山口県山陽小野田市大字小野田1315-4 </t>
  </si>
  <si>
    <t xml:space="preserve">山口県柳井市古開作 1000-1 </t>
  </si>
  <si>
    <t xml:space="preserve">山口県下関市安岡町 8-5-1 </t>
  </si>
  <si>
    <t>サイセイカイシモノセキソウゴウビョウイン</t>
  </si>
  <si>
    <t xml:space="preserve">山口県下関市長府市外浦町1-1 </t>
  </si>
  <si>
    <t xml:space="preserve">島根県出雲市塩冶町 89-1 </t>
  </si>
  <si>
    <t xml:space="preserve">島根県松江市乃白町 32-1 </t>
  </si>
  <si>
    <t xml:space="preserve">鳥取県米子市西町 36-1 </t>
  </si>
  <si>
    <t xml:space="preserve">鳥取県倉吉市東昭和町 150 </t>
  </si>
  <si>
    <t xml:space="preserve">香川県木田郡三木町池戸 1750-1 </t>
  </si>
  <si>
    <t xml:space="preserve">香川県高松市番町 4-1-3 </t>
  </si>
  <si>
    <t xml:space="preserve">徳島県徳島市北常三島町 2-34 </t>
  </si>
  <si>
    <t xml:space="preserve">徳島県徳島市蔵本町 2-50-1 </t>
  </si>
  <si>
    <t xml:space="preserve">高知県高知市朝倉西町 1-2-25 </t>
  </si>
  <si>
    <t>徳島県小松島市小松島町 字井利ノ口 103</t>
  </si>
  <si>
    <t xml:space="preserve">徳島県徳島市万代町４丁目２－２ </t>
  </si>
  <si>
    <t xml:space="preserve">高知県高知市大膳町37番地 </t>
  </si>
  <si>
    <t xml:space="preserve">愛媛県東温市志津川454 </t>
  </si>
  <si>
    <t xml:space="preserve">愛媛県松山市文京町 1 </t>
  </si>
  <si>
    <t>798-0061</t>
  </si>
  <si>
    <t xml:space="preserve">愛媛県宇和島市御殿町 1-1 </t>
  </si>
  <si>
    <t xml:space="preserve">愛媛県松山市春日町 83 </t>
  </si>
  <si>
    <t>799-0193</t>
  </si>
  <si>
    <t xml:space="preserve">愛媛県四国中央市川之江町 2233 </t>
  </si>
  <si>
    <t xml:space="preserve">鳥取県米子市車尾 4-17-1 </t>
  </si>
  <si>
    <t xml:space="preserve">高知県南国市岡豊町小蓮 185-1 </t>
  </si>
  <si>
    <t xml:space="preserve">高知県高知市秦南町1-4-63-11 </t>
  </si>
  <si>
    <t xml:space="preserve">福岡県久留米市旭町 67 </t>
  </si>
  <si>
    <t xml:space="preserve">福岡県福岡市中央区地行浜 1-8-1 </t>
  </si>
  <si>
    <t xml:space="preserve">福岡県久留米市櫛原町 21 </t>
  </si>
  <si>
    <t>830-8543</t>
  </si>
  <si>
    <t xml:space="preserve">福岡県久留米市津福本町 422 </t>
  </si>
  <si>
    <t>826-8585</t>
  </si>
  <si>
    <t xml:space="preserve">福岡県田川市上本町 10-18 </t>
  </si>
  <si>
    <t>811-1395</t>
  </si>
  <si>
    <t xml:space="preserve">福岡県福岡市南区野多目 3-1-1 </t>
  </si>
  <si>
    <t xml:space="preserve">福岡県北九州市小倉北区馬借2-1-1 </t>
  </si>
  <si>
    <t xml:space="preserve">福岡県飯塚市芳雄町 3-83 </t>
  </si>
  <si>
    <t xml:space="preserve">福岡県北九州市八幡西区医生ケ丘 1-1 </t>
  </si>
  <si>
    <t xml:space="preserve">大分県大分市豊饒 476 </t>
  </si>
  <si>
    <t xml:space="preserve">福岡県福岡市城南区七隈 7-45-1 </t>
  </si>
  <si>
    <t xml:space="preserve">福岡県北九州市小倉北区東城野１－１ </t>
  </si>
  <si>
    <t xml:space="preserve">福岡県糸島市浦志532-1 </t>
  </si>
  <si>
    <t xml:space="preserve">福岡県福岡市東区馬出 3-1-1 </t>
  </si>
  <si>
    <t xml:space="preserve">福岡県北九州市八幡西区岸の浦1-8-1 </t>
  </si>
  <si>
    <t xml:space="preserve">大分県別府市鶴見原4546 </t>
  </si>
  <si>
    <t xml:space="preserve">大分県別府市内かまど 1473 </t>
  </si>
  <si>
    <t xml:space="preserve">福岡県福岡市中央区長浜3-3-1 </t>
  </si>
  <si>
    <t xml:space="preserve">佐賀県佐賀市鍋島 5-1-1 </t>
  </si>
  <si>
    <t>サガダイガクイガクブフゾクビョウイン</t>
  </si>
  <si>
    <t xml:space="preserve">福岡県福岡市中央区天神 1-3-46 </t>
  </si>
  <si>
    <t>815-8588</t>
  </si>
  <si>
    <t xml:space="preserve">福岡県福岡市南区塩原 3-23-1 </t>
  </si>
  <si>
    <t xml:space="preserve">大分県中津市大字下池永 173 </t>
  </si>
  <si>
    <t>815-8555</t>
  </si>
  <si>
    <t xml:space="preserve">福岡県福岡市南区大楠 3-1-1 </t>
  </si>
  <si>
    <t xml:space="preserve">福岡県北九州市八幡東区春の町1-1-1 </t>
  </si>
  <si>
    <t xml:space="preserve">大分県大分市千代町 3-2-37 </t>
  </si>
  <si>
    <t xml:space="preserve">佐賀県唐津市元旗町 817 </t>
  </si>
  <si>
    <t xml:space="preserve">大分県大分市羽屋 188-2 </t>
  </si>
  <si>
    <t>880-8510</t>
  </si>
  <si>
    <t xml:space="preserve">宮崎県宮崎市北高松町 5-30 </t>
  </si>
  <si>
    <t xml:space="preserve">佐賀県唐津市和多田2430 </t>
  </si>
  <si>
    <t>医療法人社団広仁会　広瀬病院</t>
  </si>
  <si>
    <t xml:space="preserve">福岡県福岡市中央区渡辺通 1-12-11 </t>
  </si>
  <si>
    <t xml:space="preserve">福岡県福岡市博多区大博町 1-8 </t>
  </si>
  <si>
    <t xml:space="preserve">佐賀県鹿島市大字高津原4306 </t>
  </si>
  <si>
    <t>大分県立病院乳腺外科専門医研修カリキュラム</t>
  </si>
  <si>
    <t xml:space="preserve">長崎県長崎市坂本 1-7-1 </t>
  </si>
  <si>
    <t xml:space="preserve">長崎県長崎市茂里町 3-15 </t>
  </si>
  <si>
    <t xml:space="preserve">福岡県福岡市中央区平尾 2-21-16 </t>
  </si>
  <si>
    <t xml:space="preserve">長崎県佐世保市平瀬町 9-3 </t>
  </si>
  <si>
    <t xml:space="preserve">長崎県大村市久原 2-1001-1 </t>
  </si>
  <si>
    <t xml:space="preserve">長崎県長崎市新地町 6-39 </t>
  </si>
  <si>
    <t xml:space="preserve">長崎県佐世保市瀬戸越 2-12-5 </t>
  </si>
  <si>
    <t xml:space="preserve">佐賀県嬉野市嬉野町大字下宿甲 4279-3 </t>
  </si>
  <si>
    <t xml:space="preserve">福岡県糟屋郡粕屋町長者原西4-11-8 </t>
  </si>
  <si>
    <t xml:space="preserve">熊本県熊本市中央区本荘 1-1-1 </t>
  </si>
  <si>
    <t xml:space="preserve">熊本県熊本市東区東町4-1-60 </t>
  </si>
  <si>
    <t xml:space="preserve">熊本県熊本市東区長嶺南 2-1-1 </t>
  </si>
  <si>
    <t xml:space="preserve">熊本県八代市竹原町 1670 </t>
  </si>
  <si>
    <t>くまもと乳腺外科病院</t>
  </si>
  <si>
    <t xml:space="preserve">熊本県熊本市中央区南熊本4丁目3-5 </t>
  </si>
  <si>
    <t>880-0843</t>
  </si>
  <si>
    <t>宮崎市下原町247-19</t>
  </si>
  <si>
    <t xml:space="preserve">宮崎県宮崎市清武町木原 5200 </t>
  </si>
  <si>
    <t xml:space="preserve">沖縄県那覇市赤嶺 2-1-9 </t>
  </si>
  <si>
    <t xml:space="preserve">福岡県北九州市小倉北区浅野3-2-1 </t>
  </si>
  <si>
    <t>コクラキネンビョウイン</t>
  </si>
  <si>
    <t>D列、E列は大事</t>
    <rPh sb="1" eb="2">
      <t>レツ</t>
    </rPh>
    <rPh sb="4" eb="5">
      <t>レツ</t>
    </rPh>
    <rPh sb="6" eb="8">
      <t>ダイジ</t>
    </rPh>
    <phoneticPr fontId="3"/>
  </si>
  <si>
    <t>2024年実績
NCD確認</t>
    <rPh sb="4" eb="5">
      <t>ネン</t>
    </rPh>
    <rPh sb="5" eb="7">
      <t>ジッセキ</t>
    </rPh>
    <phoneticPr fontId="3"/>
  </si>
  <si>
    <r>
      <rPr>
        <b/>
        <sz val="10.5"/>
        <color theme="1"/>
        <rFont val="メイリオ"/>
        <family val="3"/>
        <charset val="128"/>
      </rPr>
      <t>専門研修指導医数
（乳腺</t>
    </r>
    <r>
      <rPr>
        <sz val="10.5"/>
        <color theme="1"/>
        <rFont val="メイリオ"/>
        <family val="3"/>
        <charset val="128"/>
      </rPr>
      <t>指導医数と</t>
    </r>
    <r>
      <rPr>
        <b/>
        <sz val="10.5"/>
        <color theme="1"/>
        <rFont val="メイリオ"/>
        <family val="3"/>
        <charset val="128"/>
      </rPr>
      <t>乳腺</t>
    </r>
    <r>
      <rPr>
        <sz val="10.5"/>
        <color theme="1"/>
        <rFont val="メイリオ"/>
        <family val="3"/>
        <charset val="128"/>
      </rPr>
      <t>専門医の合計）</t>
    </r>
    <rPh sb="10" eb="12">
      <t>ニュウセン</t>
    </rPh>
    <rPh sb="15" eb="16">
      <t>カズ</t>
    </rPh>
    <rPh sb="17" eb="19">
      <t>ニュウセン</t>
    </rPh>
    <rPh sb="19" eb="22">
      <t>センモンイ</t>
    </rPh>
    <rPh sb="23" eb="25">
      <t>ゴウケイ</t>
    </rPh>
    <phoneticPr fontId="3"/>
  </si>
  <si>
    <t>本カリキュラムに割当てる人数</t>
    <rPh sb="12" eb="14">
      <t>ニンズウ</t>
    </rPh>
    <phoneticPr fontId="3"/>
  </si>
  <si>
    <r>
      <rPr>
        <sz val="10"/>
        <color theme="1"/>
        <rFont val="メイリオ"/>
        <family val="3"/>
        <charset val="128"/>
      </rPr>
      <t>人　　　　　</t>
    </r>
    <r>
      <rPr>
        <sz val="14"/>
        <color theme="1"/>
        <rFont val="メイリオ"/>
        <family val="3"/>
        <charset val="128"/>
      </rPr>
      <t>➡</t>
    </r>
    <rPh sb="0" eb="1">
      <t>ヒト</t>
    </rPh>
    <phoneticPr fontId="3"/>
  </si>
  <si>
    <t>住所</t>
    <rPh sb="0" eb="2">
      <t>ジュウショ</t>
    </rPh>
    <phoneticPr fontId="3"/>
  </si>
  <si>
    <t>連絡先/認定証送付先</t>
    <rPh sb="0" eb="3">
      <t>レンラクサキ</t>
    </rPh>
    <phoneticPr fontId="3"/>
  </si>
  <si>
    <t>基幹施設名（正式名称）</t>
    <rPh sb="0" eb="2">
      <t>キカン</t>
    </rPh>
    <rPh sb="2" eb="4">
      <t>シセツ</t>
    </rPh>
    <rPh sb="4" eb="5">
      <t>メイ</t>
    </rPh>
    <rPh sb="6" eb="8">
      <t>セイシキ</t>
    </rPh>
    <rPh sb="8" eb="10">
      <t>メイショウ</t>
    </rPh>
    <phoneticPr fontId="3"/>
  </si>
  <si>
    <r>
      <rPr>
        <b/>
        <sz val="10"/>
        <color rgb="FF0000FF"/>
        <rFont val="メイリオ"/>
        <family val="3"/>
        <charset val="128"/>
      </rPr>
      <t>乳癌学会</t>
    </r>
    <r>
      <rPr>
        <sz val="10"/>
        <rFont val="メイリオ"/>
        <family val="3"/>
        <charset val="128"/>
      </rPr>
      <t xml:space="preserve">
</t>
    </r>
    <r>
      <rPr>
        <b/>
        <sz val="12"/>
        <rFont val="メイリオ"/>
        <family val="3"/>
        <charset val="128"/>
      </rPr>
      <t>専門医番号</t>
    </r>
    <r>
      <rPr>
        <sz val="10"/>
        <rFont val="メイリオ"/>
        <family val="3"/>
        <charset val="128"/>
      </rPr>
      <t xml:space="preserve">
(指導医では
ありません)</t>
    </r>
    <rPh sb="0" eb="2">
      <t>ニュウガン</t>
    </rPh>
    <rPh sb="5" eb="8">
      <t>センモンイ</t>
    </rPh>
    <rPh sb="8" eb="10">
      <t>バンゴウ</t>
    </rPh>
    <rPh sb="12" eb="15">
      <t>シドウイ</t>
    </rPh>
    <phoneticPr fontId="5"/>
  </si>
  <si>
    <r>
      <t>学術集会での研究発表が</t>
    </r>
    <r>
      <rPr>
        <u/>
        <sz val="11"/>
        <color rgb="FFFF0000"/>
        <rFont val="メイリオ"/>
        <family val="3"/>
        <charset val="128"/>
      </rPr>
      <t>年間２件以上</t>
    </r>
    <r>
      <rPr>
        <sz val="11"/>
        <color rgb="FF000000"/>
        <rFont val="メイリオ"/>
        <family val="3"/>
        <charset val="128"/>
      </rPr>
      <t>行われている</t>
    </r>
    <r>
      <rPr>
        <sz val="11"/>
        <color theme="1"/>
        <rFont val="メイリオ"/>
        <family val="3"/>
        <charset val="128"/>
      </rPr>
      <t>こと</t>
    </r>
    <phoneticPr fontId="3"/>
  </si>
  <si>
    <t>・抄録・論文のPDFの著者・施設名・演題名を赤丸で囲むこと</t>
    <phoneticPr fontId="3"/>
  </si>
  <si>
    <t>De-novo stage4症例で非手術例の症例数
その症例で手術を行っている場合は各術式に1例とカウント。重複カウントは不可。</t>
    <phoneticPr fontId="3"/>
  </si>
  <si>
    <t>※外科学会指導医、日本乳癌学会指導医であることが統括責任者の要件です</t>
    <rPh sb="1" eb="3">
      <t>ゲカ</t>
    </rPh>
    <rPh sb="3" eb="5">
      <t>ガッカイ</t>
    </rPh>
    <rPh sb="5" eb="8">
      <t>シドウイ</t>
    </rPh>
    <rPh sb="9" eb="11">
      <t>ニホン</t>
    </rPh>
    <rPh sb="11" eb="13">
      <t>ニュウガン</t>
    </rPh>
    <rPh sb="13" eb="15">
      <t>ガッカイ</t>
    </rPh>
    <rPh sb="15" eb="18">
      <t>シドウイ</t>
    </rPh>
    <rPh sb="24" eb="26">
      <t>トウカツ</t>
    </rPh>
    <rPh sb="26" eb="29">
      <t>セキニンシャ</t>
    </rPh>
    <rPh sb="30" eb="32">
      <t>ヨウケン</t>
    </rPh>
    <phoneticPr fontId="3"/>
  </si>
  <si>
    <t>(複数の外科プログラムに所属していても、どれか1つ記載すれば可）</t>
    <rPh sb="1" eb="3">
      <t>フクスウ</t>
    </rPh>
    <rPh sb="4" eb="6">
      <t>ゲカ</t>
    </rPh>
    <rPh sb="12" eb="14">
      <t>ショゾク</t>
    </rPh>
    <rPh sb="25" eb="27">
      <t>キサイ</t>
    </rPh>
    <rPh sb="30" eb="31">
      <t>カ</t>
    </rPh>
    <phoneticPr fontId="3"/>
  </si>
  <si>
    <r>
      <t>非手術症例（ステージ４）</t>
    </r>
    <r>
      <rPr>
        <vertAlign val="superscript"/>
        <sz val="14"/>
        <color rgb="FFFF0000"/>
        <rFont val="メイリオ"/>
        <family val="3"/>
        <charset val="128"/>
      </rPr>
      <t>※1</t>
    </r>
    <phoneticPr fontId="3"/>
  </si>
  <si>
    <r>
      <rPr>
        <sz val="10.5"/>
        <color rgb="FFFF0000"/>
        <rFont val="メイリオ"/>
        <family val="3"/>
        <charset val="128"/>
      </rPr>
      <t>※1</t>
    </r>
    <r>
      <rPr>
        <sz val="10.5"/>
        <rFont val="メイリオ"/>
        <family val="3"/>
        <charset val="128"/>
      </rPr>
      <t>　非手術症例（ステージ４）</t>
    </r>
    <phoneticPr fontId="3"/>
  </si>
  <si>
    <r>
      <rPr>
        <sz val="10"/>
        <rFont val="メイリオ"/>
        <family val="3"/>
        <charset val="128"/>
      </rPr>
      <t>上記の内、当該カリキュラムに割り当てる手術数</t>
    </r>
    <r>
      <rPr>
        <vertAlign val="superscript"/>
        <sz val="14"/>
        <color rgb="FFFF0000"/>
        <rFont val="メイリオ"/>
        <family val="3"/>
        <charset val="128"/>
      </rPr>
      <t>※2</t>
    </r>
    <rPh sb="0" eb="2">
      <t>ジョウキ</t>
    </rPh>
    <rPh sb="3" eb="4">
      <t>ウチ</t>
    </rPh>
    <rPh sb="5" eb="7">
      <t>トウガイ</t>
    </rPh>
    <rPh sb="14" eb="15">
      <t>ワ</t>
    </rPh>
    <rPh sb="16" eb="17">
      <t>ア</t>
    </rPh>
    <rPh sb="19" eb="21">
      <t>シュジュツ</t>
    </rPh>
    <rPh sb="21" eb="22">
      <t>スウ</t>
    </rPh>
    <phoneticPr fontId="3"/>
  </si>
  <si>
    <t>カリキュラム合計　</t>
    <rPh sb="6" eb="8">
      <t>ゴウケイ</t>
    </rPh>
    <phoneticPr fontId="3"/>
  </si>
  <si>
    <t>受入専攻医数</t>
    <phoneticPr fontId="3"/>
  </si>
  <si>
    <r>
      <t>・施設における</t>
    </r>
    <r>
      <rPr>
        <u/>
        <sz val="11"/>
        <rFont val="メイリオ"/>
        <family val="3"/>
        <charset val="128"/>
      </rPr>
      <t>乳腺カリキュラム指導医（日本乳癌学会認定乳腺指導医もしくは乳腺専門医）</t>
    </r>
    <r>
      <rPr>
        <sz val="11"/>
        <rFont val="メイリオ"/>
        <family val="3"/>
        <charset val="128"/>
      </rPr>
      <t>が筆頭もしくは共著に含まれること</t>
    </r>
    <rPh sb="1" eb="3">
      <t>シセツ</t>
    </rPh>
    <rPh sb="7" eb="9">
      <t>ニュウセン</t>
    </rPh>
    <rPh sb="15" eb="18">
      <t>シドウイ</t>
    </rPh>
    <rPh sb="19" eb="21">
      <t>ニホン</t>
    </rPh>
    <rPh sb="21" eb="23">
      <t>ニュウガン</t>
    </rPh>
    <rPh sb="23" eb="25">
      <t>ガッカイ</t>
    </rPh>
    <rPh sb="25" eb="27">
      <t>ニンテイ</t>
    </rPh>
    <rPh sb="27" eb="29">
      <t>ニュウセン</t>
    </rPh>
    <rPh sb="29" eb="32">
      <t>シドウイ</t>
    </rPh>
    <rPh sb="36" eb="38">
      <t>ニュウセン</t>
    </rPh>
    <rPh sb="38" eb="41">
      <t>センモンイ</t>
    </rPh>
    <rPh sb="43" eb="45">
      <t>ヒットウ</t>
    </rPh>
    <rPh sb="49" eb="51">
      <t>キョウチョ</t>
    </rPh>
    <rPh sb="52" eb="53">
      <t>フク</t>
    </rPh>
    <phoneticPr fontId="3"/>
  </si>
  <si>
    <t>・著者（共著者含む）、論文題名、投稿誌名を入力し、それを証明できる別冊などをPDFで別途提出</t>
    <rPh sb="1" eb="3">
      <t>チョシャ</t>
    </rPh>
    <rPh sb="4" eb="6">
      <t>キョウチョ</t>
    </rPh>
    <rPh sb="11" eb="13">
      <t>ロンブン</t>
    </rPh>
    <rPh sb="13" eb="15">
      <t>ダイメイ</t>
    </rPh>
    <rPh sb="16" eb="18">
      <t>トウコウ</t>
    </rPh>
    <rPh sb="18" eb="19">
      <t>シ</t>
    </rPh>
    <rPh sb="19" eb="20">
      <t>メイ</t>
    </rPh>
    <rPh sb="21" eb="23">
      <t>ニュウリョク</t>
    </rPh>
    <rPh sb="28" eb="30">
      <t>ショウメイ</t>
    </rPh>
    <rPh sb="33" eb="35">
      <t>ベッサツ</t>
    </rPh>
    <rPh sb="42" eb="44">
      <t>ベット</t>
    </rPh>
    <rPh sb="44" eb="46">
      <t>テイシュツ</t>
    </rPh>
    <phoneticPr fontId="3"/>
  </si>
  <si>
    <t>著者（共著者含む）</t>
    <rPh sb="0" eb="2">
      <t>チョシャ</t>
    </rPh>
    <rPh sb="3" eb="6">
      <t>キョウチョシャ</t>
    </rPh>
    <rPh sb="6" eb="7">
      <t>フク</t>
    </rPh>
    <phoneticPr fontId="3"/>
  </si>
  <si>
    <t>指導医氏名(スペース削除済)</t>
    <rPh sb="0" eb="3">
      <t>シドウイ</t>
    </rPh>
    <rPh sb="3" eb="5">
      <t>シメイ</t>
    </rPh>
    <rPh sb="10" eb="12">
      <t>サクジョ</t>
    </rPh>
    <rPh sb="12" eb="13">
      <t>スミ</t>
    </rPh>
    <phoneticPr fontId="3"/>
  </si>
  <si>
    <t>※学位証明書のコピーをPDFで提出ください</t>
    <rPh sb="1" eb="3">
      <t>ガクイ</t>
    </rPh>
    <rPh sb="3" eb="6">
      <t>ショウメイショ</t>
    </rPh>
    <phoneticPr fontId="3"/>
  </si>
  <si>
    <t>学位証明書がない場合、乳腺診療に関する査読を伴う英語による筆頭論文3編</t>
    <rPh sb="0" eb="2">
      <t>ガクイ</t>
    </rPh>
    <rPh sb="2" eb="5">
      <t>ショウメイショ</t>
    </rPh>
    <rPh sb="8" eb="10">
      <t>バアイ</t>
    </rPh>
    <phoneticPr fontId="7"/>
  </si>
  <si>
    <t>※筆頭論文3編を著者名、タイトル、掲載誌情報の順に記載し、論文をPDFで提出ください。</t>
    <phoneticPr fontId="3"/>
  </si>
  <si>
    <t>投稿誌</t>
    <rPh sb="0" eb="2">
      <t>トウコウ</t>
    </rPh>
    <rPh sb="2" eb="3">
      <t>シ</t>
    </rPh>
    <phoneticPr fontId="3"/>
  </si>
  <si>
    <t>投稿誌名</t>
    <rPh sb="0" eb="2">
      <t>トウコウ</t>
    </rPh>
    <rPh sb="2" eb="3">
      <t>シ</t>
    </rPh>
    <rPh sb="3" eb="4">
      <t>メイ</t>
    </rPh>
    <phoneticPr fontId="3"/>
  </si>
  <si>
    <t>査読</t>
    <rPh sb="0" eb="2">
      <t>サドク</t>
    </rPh>
    <phoneticPr fontId="3"/>
  </si>
  <si>
    <t>NP0284：乳頭温存乳房全切除術</t>
    <phoneticPr fontId="3"/>
  </si>
  <si>
    <t>NP0294：乳腺悪性腫瘍手術（拡大乳房切除術）（内胸、鎖骨上、下窩など郭清併施）</t>
    <phoneticPr fontId="3"/>
  </si>
  <si>
    <t>NP0295：乳腺悪性腫瘍手術 ラジオ波焼灼術</t>
    <phoneticPr fontId="3"/>
  </si>
  <si>
    <t>OP0028：乳腺悪性腫瘍手術（乳房部分切除術）（腋窩部郭清を伴う）</t>
    <phoneticPr fontId="3"/>
  </si>
  <si>
    <t>OP0029：乳腺悪性腫瘍手術（乳房部分切除術）（腋窩部郭清を伴わない）</t>
    <phoneticPr fontId="3"/>
  </si>
  <si>
    <t>OP0030：乳腺悪性腫瘍手術（乳房切除術）(腋窩鎖骨下部郭清を伴う)（胸筋切除を併施しない）</t>
    <phoneticPr fontId="3"/>
  </si>
  <si>
    <t>OP0031：乳腺悪性腫瘍手術（乳房切除術）（腋窩鎖骨下部郭清を伴う）（胸筋切除を併施）</t>
    <phoneticPr fontId="3"/>
  </si>
  <si>
    <t xml:space="preserve">NP0188：乳腺悪性腫瘍⼿術 乳房切除術 腋窩郭清を伴わないもの </t>
    <phoneticPr fontId="3"/>
  </si>
  <si>
    <t>NP0283：皮膚温存乳房全切除術</t>
    <phoneticPr fontId="3"/>
  </si>
  <si>
    <t>NP0285：乳管腺葉区域切除術（※2019年はOP0022:乳腺腺管腺葉区域切除術）</t>
    <phoneticPr fontId="3"/>
  </si>
  <si>
    <t>左記のうちこのカリキュラムに割り当てる指導医数</t>
    <rPh sb="0" eb="2">
      <t>サキ</t>
    </rPh>
    <rPh sb="14" eb="15">
      <t>ワ</t>
    </rPh>
    <rPh sb="16" eb="17">
      <t>ア</t>
    </rPh>
    <rPh sb="19" eb="22">
      <t>シドウイ</t>
    </rPh>
    <rPh sb="22" eb="23">
      <t>スウ</t>
    </rPh>
    <phoneticPr fontId="2"/>
  </si>
  <si>
    <t>黄色のセルは入力必須（2026年度の情報を変更する場合は上書きしてください）</t>
    <rPh sb="0" eb="2">
      <t>キイロ</t>
    </rPh>
    <rPh sb="6" eb="8">
      <t>ニュウリョク</t>
    </rPh>
    <rPh sb="8" eb="10">
      <t>ヒッス</t>
    </rPh>
    <phoneticPr fontId="3"/>
  </si>
  <si>
    <t>・2025年の乳腺診療に関する実績を入力すること。査読を伴う国際学会、全国区の学術集会、もしくは日本乳癌学会地方会</t>
    <rPh sb="5" eb="6">
      <t>ネン</t>
    </rPh>
    <rPh sb="15" eb="17">
      <t>ジッセキ</t>
    </rPh>
    <rPh sb="18" eb="20">
      <t>ニュウリョク</t>
    </rPh>
    <rPh sb="25" eb="27">
      <t>サドク</t>
    </rPh>
    <rPh sb="28" eb="29">
      <t>トモナ</t>
    </rPh>
    <rPh sb="30" eb="34">
      <t>コクサイガッカイ</t>
    </rPh>
    <rPh sb="35" eb="38">
      <t>ゼンコクク</t>
    </rPh>
    <rPh sb="39" eb="41">
      <t>ガクジュツ</t>
    </rPh>
    <rPh sb="41" eb="43">
      <t>シュウカイ</t>
    </rPh>
    <rPh sb="48" eb="50">
      <t>ニホン</t>
    </rPh>
    <rPh sb="50" eb="54">
      <t>ニュウガンガッカイ</t>
    </rPh>
    <rPh sb="54" eb="57">
      <t>チホウカイ</t>
    </rPh>
    <phoneticPr fontId="3"/>
  </si>
  <si>
    <t>・2025年の実績を入力。乳腺診療に関すること</t>
    <rPh sb="5" eb="6">
      <t>ネン</t>
    </rPh>
    <rPh sb="7" eb="9">
      <t>ジッセキ</t>
    </rPh>
    <rPh sb="10" eb="12">
      <t>ニュウリョク</t>
    </rPh>
    <rPh sb="13" eb="15">
      <t>ニュウセン</t>
    </rPh>
    <rPh sb="15" eb="17">
      <t>シンリョウ</t>
    </rPh>
    <rPh sb="18" eb="19">
      <t>カン</t>
    </rPh>
    <phoneticPr fontId="3"/>
  </si>
  <si>
    <t>2025年症例数</t>
    <rPh sb="4" eb="5">
      <t>ネン</t>
    </rPh>
    <rPh sb="5" eb="7">
      <t>ショウレイ</t>
    </rPh>
    <rPh sb="7" eb="8">
      <t>スウ</t>
    </rPh>
    <phoneticPr fontId="3"/>
  </si>
  <si>
    <t>基幹施設申請書(⑦カリキュラム統括責任者履歴書)</t>
    <rPh sb="15" eb="17">
      <t>トウカツ</t>
    </rPh>
    <rPh sb="17" eb="20">
      <t>セキニンシャ</t>
    </rPh>
    <rPh sb="20" eb="22">
      <t>リレキ</t>
    </rPh>
    <phoneticPr fontId="3"/>
  </si>
  <si>
    <t>基幹施設申請書(⑤専攻医人数計算シート)</t>
    <rPh sb="9" eb="11">
      <t>センコウ</t>
    </rPh>
    <rPh sb="11" eb="12">
      <t>イ</t>
    </rPh>
    <rPh sb="12" eb="14">
      <t>ニンズウ</t>
    </rPh>
    <rPh sb="14" eb="16">
      <t>ケイサン</t>
    </rPh>
    <phoneticPr fontId="3"/>
  </si>
  <si>
    <t>基幹施設申請書（⑥専門研修指導医リスト）</t>
    <rPh sb="0" eb="2">
      <t>キカン</t>
    </rPh>
    <rPh sb="2" eb="4">
      <t>シセツ</t>
    </rPh>
    <rPh sb="4" eb="6">
      <t>シンセイ</t>
    </rPh>
    <rPh sb="6" eb="7">
      <t>ショ</t>
    </rPh>
    <rPh sb="9" eb="11">
      <t>センモン</t>
    </rPh>
    <rPh sb="11" eb="13">
      <t>ケンシュウ</t>
    </rPh>
    <rPh sb="13" eb="16">
      <t>シドウイ</t>
    </rPh>
    <phoneticPr fontId="24"/>
  </si>
  <si>
    <t>当カリキュラムとして2027年4月から受け入れを希望する専攻医数</t>
    <rPh sb="0" eb="1">
      <t>トウ</t>
    </rPh>
    <rPh sb="14" eb="15">
      <t>ネン</t>
    </rPh>
    <rPh sb="16" eb="17">
      <t>ガツ</t>
    </rPh>
    <rPh sb="19" eb="20">
      <t>ウ</t>
    </rPh>
    <rPh sb="21" eb="22">
      <t>イ</t>
    </rPh>
    <rPh sb="24" eb="26">
      <t>キボウ</t>
    </rPh>
    <rPh sb="28" eb="31">
      <t>センコウイ</t>
    </rPh>
    <rPh sb="31" eb="32">
      <t>カズ</t>
    </rPh>
    <phoneticPr fontId="24"/>
  </si>
  <si>
    <t>※2026年度から継続してカリキュラム統括責任者となる場合は入力不要</t>
    <rPh sb="9" eb="11">
      <t>ケイゾク</t>
    </rPh>
    <rPh sb="19" eb="21">
      <t>トウカツ</t>
    </rPh>
    <rPh sb="21" eb="24">
      <t>セキニンシャ</t>
    </rPh>
    <rPh sb="27" eb="29">
      <t>バアイ</t>
    </rPh>
    <phoneticPr fontId="7"/>
  </si>
  <si>
    <t>指導医数および2025年の年間症例数から試算した場合の目安となります</t>
    <rPh sb="20" eb="22">
      <t>ネンカン</t>
    </rPh>
    <rPh sb="22" eb="24">
      <t>ショウレイ</t>
    </rPh>
    <rPh sb="24" eb="25">
      <t>スウ</t>
    </rPh>
    <rPh sb="27" eb="29">
      <t>シサン</t>
    </rPh>
    <rPh sb="31" eb="33">
      <t>バアイメヤス</t>
    </rPh>
    <phoneticPr fontId="3"/>
  </si>
  <si>
    <t>2027年度 基幹施設(①申請書)</t>
    <rPh sb="4" eb="6">
      <t>ネンド</t>
    </rPh>
    <rPh sb="13" eb="16">
      <t>シンセイショ</t>
    </rPh>
    <phoneticPr fontId="3"/>
  </si>
  <si>
    <t>外科専門医番号</t>
    <rPh sb="0" eb="2">
      <t>ゲカ</t>
    </rPh>
    <rPh sb="2" eb="5">
      <t>センモンイ</t>
    </rPh>
    <rPh sb="5" eb="7">
      <t>バンゴウ</t>
    </rPh>
    <phoneticPr fontId="3"/>
  </si>
  <si>
    <t>専門医・指導医を持っているかどうかのチェック用（申請中も含む）</t>
    <rPh sb="0" eb="3">
      <t>センモンイ</t>
    </rPh>
    <rPh sb="4" eb="7">
      <t>シドウイ</t>
    </rPh>
    <rPh sb="8" eb="9">
      <t>モ</t>
    </rPh>
    <rPh sb="22" eb="23">
      <t>ヨウ</t>
    </rPh>
    <rPh sb="24" eb="27">
      <t>シンセイチュウ</t>
    </rPh>
    <rPh sb="28" eb="29">
      <t>フク</t>
    </rPh>
    <phoneticPr fontId="3"/>
  </si>
  <si>
    <t>No.</t>
  </si>
  <si>
    <t>専門医研修カリキュラム名</t>
    <rPh sb="2" eb="3">
      <t>イ</t>
    </rPh>
    <phoneticPr fontId="72"/>
  </si>
  <si>
    <t>施設名</t>
    <rPh sb="0" eb="2">
      <t>シセツ</t>
    </rPh>
    <rPh sb="2" eb="3">
      <t>メイ</t>
    </rPh>
    <phoneticPr fontId="72"/>
  </si>
  <si>
    <t>施設管理番号</t>
  </si>
  <si>
    <t>医療機関コード</t>
  </si>
  <si>
    <t>カリキュラム統括責任者</t>
    <rPh sb="6" eb="8">
      <t>トウカツ</t>
    </rPh>
    <rPh sb="8" eb="11">
      <t>セキニンシャ</t>
    </rPh>
    <phoneticPr fontId="72"/>
  </si>
  <si>
    <t>都道府県</t>
    <rPh sb="0" eb="4">
      <t>トドウフケン</t>
    </rPh>
    <phoneticPr fontId="7"/>
  </si>
  <si>
    <t>都道府県順、施設管理番号順</t>
    <rPh sb="0" eb="4">
      <t>トドウフケン</t>
    </rPh>
    <rPh sb="4" eb="5">
      <t>ジュン</t>
    </rPh>
    <rPh sb="6" eb="8">
      <t>シセツ</t>
    </rPh>
    <rPh sb="8" eb="10">
      <t>カンリ</t>
    </rPh>
    <rPh sb="10" eb="12">
      <t>バンゴウ</t>
    </rPh>
    <rPh sb="12" eb="13">
      <t>ジュン</t>
    </rPh>
    <phoneticPr fontId="7"/>
  </si>
  <si>
    <t>旭川医科大学病院乳腺外科専門医研修カリキュラム</t>
  </si>
  <si>
    <t>0118010214</t>
  </si>
  <si>
    <t>01 北海道</t>
  </si>
  <si>
    <t>札幌医科大学附属病院乳腺外科専門医研修カリキュラム</t>
    <rPh sb="10" eb="12">
      <t>ニュウセン</t>
    </rPh>
    <rPh sb="12" eb="14">
      <t>ゲカ</t>
    </rPh>
    <rPh sb="16" eb="17">
      <t>イ</t>
    </rPh>
    <phoneticPr fontId="7"/>
  </si>
  <si>
    <t>0110119385</t>
  </si>
  <si>
    <t>北海道大学乳腺外科専門医研修カリキュラム</t>
  </si>
  <si>
    <t>0118010016</t>
  </si>
  <si>
    <t>青森県立中央病院乳腺外科専門医研修カリキュラム</t>
  </si>
  <si>
    <t>0210114765</t>
  </si>
  <si>
    <t>02 青森県</t>
  </si>
  <si>
    <t>岩手県立中央病院乳腺外科専門医研修カリキュラム</t>
    <phoneticPr fontId="7"/>
  </si>
  <si>
    <t>0310113311</t>
  </si>
  <si>
    <t>03 岩手県</t>
  </si>
  <si>
    <t>東北大学病院乳腺外科専門医研修カリキュラム</t>
  </si>
  <si>
    <t>0418010146</t>
  </si>
  <si>
    <t>04 宮城県</t>
  </si>
  <si>
    <t>秋田県乳腺外科専門医研修カリキュラム</t>
  </si>
  <si>
    <t>0510311384</t>
  </si>
  <si>
    <t>05 秋田県</t>
  </si>
  <si>
    <t>山形県立中央病院乳腺外科専門医研修カリキュラム</t>
  </si>
  <si>
    <t>0610114332</t>
  </si>
  <si>
    <t>06 山形県</t>
  </si>
  <si>
    <t>山形大学医学部附属病院乳腺外科専門医研修カリキュラム</t>
  </si>
  <si>
    <t>0616010021</t>
  </si>
  <si>
    <t>福島県立医科大学附属病院乳腺外科専門医研修カリキュラム</t>
  </si>
  <si>
    <t>0710116930</t>
  </si>
  <si>
    <t>07 福島県</t>
  </si>
  <si>
    <t>筑波大学乳腺外科専門医研修カリキュラム</t>
  </si>
  <si>
    <t>0815110051</t>
  </si>
  <si>
    <t>08 茨城県</t>
  </si>
  <si>
    <t>自治医科大学乳腺外科専門医研修カリキュラム</t>
  </si>
  <si>
    <t>0915210074</t>
  </si>
  <si>
    <t>09 栃木県</t>
  </si>
  <si>
    <t>獨協医科大学乳腺外科専門医研修カリキュラム</t>
  </si>
  <si>
    <t>0915210173</t>
  </si>
  <si>
    <t>群馬大学乳腺外科専門医研修カリキュラム</t>
  </si>
  <si>
    <t>1017010016</t>
  </si>
  <si>
    <t>10 群馬県</t>
  </si>
  <si>
    <t>さいたま赤十字病院乳腺外科専門医研修カリキュラム</t>
  </si>
  <si>
    <t>1116507982</t>
  </si>
  <si>
    <t>11 埼玉県</t>
  </si>
  <si>
    <t>防衛医科大学校乳腺外科専門医研修カリキュラム</t>
    <rPh sb="7" eb="9">
      <t>ニュウセン</t>
    </rPh>
    <rPh sb="9" eb="11">
      <t>ゲカ</t>
    </rPh>
    <rPh sb="13" eb="14">
      <t>イ</t>
    </rPh>
    <phoneticPr fontId="7"/>
  </si>
  <si>
    <t>1119900069</t>
  </si>
  <si>
    <t>獨協医科大学埼玉医療センター乳腺外科専門医研修カリキュラム</t>
  </si>
  <si>
    <t>1110801563</t>
  </si>
  <si>
    <t>埼玉医科大学総合医療センター乳腺外科専門医研修カリキュラム</t>
    <phoneticPr fontId="7"/>
  </si>
  <si>
    <t>埼玉医科大学総合医療センター</t>
    <phoneticPr fontId="7"/>
  </si>
  <si>
    <t>1110402594</t>
  </si>
  <si>
    <t>埼玉医科大学国際医療センター乳腺外科専門医研修カリキュラム</t>
  </si>
  <si>
    <t>1116300297</t>
  </si>
  <si>
    <t>亀田総合病院乳腺外科専門医研修カリキュラム</t>
  </si>
  <si>
    <t>1213910221</t>
  </si>
  <si>
    <t>12 千葉県</t>
  </si>
  <si>
    <t>千葉県がんセンター乳腺外科専門医研修カリキュラム</t>
  </si>
  <si>
    <t>1210110684</t>
  </si>
  <si>
    <t>千葉大学医学部附属病院乳腺外科専門医研修カリキュラム</t>
  </si>
  <si>
    <t>1219210014</t>
  </si>
  <si>
    <t>船橋市立医療センター乳腺外科専門医研修カリキュラム</t>
  </si>
  <si>
    <t>1212811214</t>
  </si>
  <si>
    <t>国際医療福祉大学成田病院乳腺外科専門医研修カリキュラム</t>
  </si>
  <si>
    <t>1214312591</t>
  </si>
  <si>
    <t>1313619285</t>
  </si>
  <si>
    <t>13 東京都</t>
  </si>
  <si>
    <t>がん研究会有明病院乳腺外科専門医研修カリキュラム</t>
  </si>
  <si>
    <t>1310870923</t>
  </si>
  <si>
    <t>慶應義塾大学病院乳腺外科専門医研修カリキュラム</t>
  </si>
  <si>
    <t>1310415067</t>
  </si>
  <si>
    <t>虎の門病院乳腺外科専門医研修カリキュラム</t>
  </si>
  <si>
    <t>1310314732</t>
  </si>
  <si>
    <t>国立がん研究センター中央病院乳腺外科専門医研修カリキュラム</t>
  </si>
  <si>
    <t>1318616104</t>
  </si>
  <si>
    <t>順天堂大学乳腺外科専門医研修カリキュラム</t>
  </si>
  <si>
    <t>順天堂大学医学部附属順天堂医院</t>
    <phoneticPr fontId="7"/>
  </si>
  <si>
    <t>1310514836</t>
  </si>
  <si>
    <t>昭和医科大学病院乳腺外科専門医研修カリキュラム</t>
  </si>
  <si>
    <t>昭和医科大学病院</t>
  </si>
  <si>
    <t>1310915413</t>
  </si>
  <si>
    <t>聖路加国際病院乳腺外科専門医研修カリキュラム</t>
  </si>
  <si>
    <t>1310270751</t>
  </si>
  <si>
    <t>帝京大学乳腺外科専門医研修カリキュラム</t>
  </si>
  <si>
    <t>1311919588</t>
  </si>
  <si>
    <t>1312970051</t>
  </si>
  <si>
    <t>東京医科大学乳腺外科専門医研修カリキュラム</t>
  </si>
  <si>
    <t>1310415018</t>
  </si>
  <si>
    <t>東京慈恵会医科大学乳腺外科専門医研修カリキュラム</t>
  </si>
  <si>
    <t>1310310243</t>
  </si>
  <si>
    <t>東京女子医科大学乳腺外科専門医研修カリキュラム</t>
  </si>
  <si>
    <t>1310415042</t>
  </si>
  <si>
    <t>東京女子医科大学附属足立医療センター乳腺外科専門医研修カリキュラム</t>
  </si>
  <si>
    <t>1312171577</t>
  </si>
  <si>
    <t>東大病院乳腺外科専門医研修カリキュラム</t>
  </si>
  <si>
    <t>1318814790</t>
  </si>
  <si>
    <t>都立駒込病院乳腺外科専門医研修カリキュラム</t>
  </si>
  <si>
    <t>1310570945</t>
  </si>
  <si>
    <t>東邦大学医療センター大森病院乳腺外科専門医研修カリキュラム</t>
  </si>
  <si>
    <t>1311113356</t>
  </si>
  <si>
    <t>日本医科大学乳腺外科専門医研修カリキュラム</t>
  </si>
  <si>
    <t>1310510347</t>
  </si>
  <si>
    <t>日本大学医学部附属板橋病院乳腺内分泌外科乳腺外科専門医研修カリキュラム</t>
  </si>
  <si>
    <t>1311911502</t>
  </si>
  <si>
    <t>東京医療センター乳腺外科専門医研修カリキュラム</t>
  </si>
  <si>
    <t>1318615288</t>
  </si>
  <si>
    <t>NCGM乳腺外科専門医研修カリキュラム</t>
    <phoneticPr fontId="7"/>
  </si>
  <si>
    <t>国立国際医療研究センター病院</t>
    <phoneticPr fontId="7"/>
  </si>
  <si>
    <t>1318615072</t>
  </si>
  <si>
    <t>東京西徳洲会病院乳腺外科専門医研修カリキュラム</t>
  </si>
  <si>
    <t>1314070850</t>
  </si>
  <si>
    <t>複十字病院乳腺外科専門医研修カリキュラム</t>
  </si>
  <si>
    <t>公益財団法人結核予防会複十字病院</t>
    <phoneticPr fontId="7"/>
  </si>
  <si>
    <t>1314715538</t>
  </si>
  <si>
    <t>東京科学大学病院乳腺外科専門医研修カリキュラム</t>
    <phoneticPr fontId="7"/>
  </si>
  <si>
    <t>1318814774</t>
  </si>
  <si>
    <t>横浜市立大学附属病院乳腺外科専門医研修カリキュラム</t>
  </si>
  <si>
    <t>1410803304</t>
  </si>
  <si>
    <t>14 神奈川県</t>
  </si>
  <si>
    <t>神奈川県立がんセンター乳腺外科専門医研修カリキュラム</t>
  </si>
  <si>
    <t>1413204542</t>
  </si>
  <si>
    <t>聖マリアンナ医科大学乳腺外科専門医研修カリキュラム</t>
  </si>
  <si>
    <t>1415500293</t>
  </si>
  <si>
    <t>東海大学乳腺外科専門医研修カリキュラム</t>
  </si>
  <si>
    <t>1414000279</t>
  </si>
  <si>
    <t>北里大学病院乳腺外科専門医研修カリキュラム</t>
  </si>
  <si>
    <t>1412602126</t>
  </si>
  <si>
    <t>横浜市立大学附属市民総合医療センター乳腺外科専門医研修カリキュラム</t>
  </si>
  <si>
    <t>1410504449</t>
  </si>
  <si>
    <t>新潟県立中央病院乳腺外科専門医研修カリキュラム</t>
  </si>
  <si>
    <t>1510311804</t>
  </si>
  <si>
    <t>15 新潟県</t>
  </si>
  <si>
    <t>富山大学乳腺外科専門医研修カリキュラム</t>
  </si>
  <si>
    <t>1618010035</t>
  </si>
  <si>
    <t>16 富山県</t>
  </si>
  <si>
    <t>金沢医科大学病院乳腺外科専門医研修カリキュラム</t>
  </si>
  <si>
    <t>1711410363</t>
  </si>
  <si>
    <t>17 石川県</t>
  </si>
  <si>
    <t>石川県立中央病院乳腺外科専門医研修カリキュラム</t>
    <phoneticPr fontId="7"/>
  </si>
  <si>
    <t>1710113786</t>
  </si>
  <si>
    <t>福井大学乳腺外科専門医研修カリキュラム</t>
  </si>
  <si>
    <t>1818010058</t>
  </si>
  <si>
    <t>18 福井県</t>
  </si>
  <si>
    <t>福井県済生会病院乳腺外科専門医研修カリキュラム</t>
  </si>
  <si>
    <t>1810118909</t>
  </si>
  <si>
    <t>山梨県立中央病院乳腺外科専門医研修カリキュラム</t>
  </si>
  <si>
    <t>1910112398</t>
  </si>
  <si>
    <t>19 山梨県</t>
  </si>
  <si>
    <t>山梨大学乳腺外科専門医研修カリキュラム</t>
  </si>
  <si>
    <t>1912110952</t>
  </si>
  <si>
    <t>信州大学乳腺外科専門医研修カリキュラム</t>
  </si>
  <si>
    <t>国立大学法人信州大学医学部附属病院</t>
    <phoneticPr fontId="7"/>
  </si>
  <si>
    <t>2018010013</t>
  </si>
  <si>
    <t>20 長野県</t>
  </si>
  <si>
    <t>岐阜大学乳腺外科乳腺外科専門医研修カリキュラム</t>
  </si>
  <si>
    <t>2119806442</t>
  </si>
  <si>
    <t>21 岐阜県</t>
  </si>
  <si>
    <t>ふじのくに乳腺外科専門医研修カリキュラム</t>
  </si>
  <si>
    <t>2214210771</t>
  </si>
  <si>
    <t>22 静岡県</t>
  </si>
  <si>
    <t>静岡乳腺外科専門医研修カリキュラム</t>
  </si>
  <si>
    <t>2219610488</t>
  </si>
  <si>
    <t>静岡市立静岡病院乳腺外科専門医研修カリキュラム</t>
  </si>
  <si>
    <t>2214211332</t>
  </si>
  <si>
    <t>愛知医科大学乳腺外科専門医研修カリキュラム</t>
  </si>
  <si>
    <t>2317700017</t>
  </si>
  <si>
    <t>23 愛知県</t>
  </si>
  <si>
    <t>愛知県がんセンター乳腺外科専門医研修カリキュラム</t>
  </si>
  <si>
    <t>2310101536</t>
  </si>
  <si>
    <t>藤田医科大学乳腺外科専門医研修カリキュラム</t>
  </si>
  <si>
    <t>2314800166</t>
  </si>
  <si>
    <t>名古屋市立大学乳腺外科専門医研修カリキュラム</t>
  </si>
  <si>
    <t>2310802406</t>
  </si>
  <si>
    <t>名古屋大学乳腺外科専門医研修カリキュラム</t>
  </si>
  <si>
    <t>2319900110</t>
  </si>
  <si>
    <t>岡崎市民病院乳腺外科専門医研修カリキュラム</t>
  </si>
  <si>
    <t>2312100593</t>
  </si>
  <si>
    <t>一宮西病院乳腺外科専門医研修カリキュラム</t>
  </si>
  <si>
    <t>2312203272</t>
  </si>
  <si>
    <t>三重大学乳腺外科専門医研修カリキュラム</t>
  </si>
  <si>
    <t>2414000022</t>
  </si>
  <si>
    <t>24 三重県</t>
  </si>
  <si>
    <t>市立四日市病院乳腺外科専門医研修カリキュラム</t>
  </si>
  <si>
    <t>2410205047</t>
  </si>
  <si>
    <t>滋賀医科大学乳腺外科専門医研修カリキュラム</t>
  </si>
  <si>
    <t>2519902650</t>
  </si>
  <si>
    <t>25 滋賀県</t>
  </si>
  <si>
    <t>滋賀乳腺外科専門医研修カリキュラム</t>
  </si>
  <si>
    <t>2510701101</t>
  </si>
  <si>
    <t>京都大学乳腺外科専門医研修カリキュラム</t>
  </si>
  <si>
    <t>2619900042</t>
  </si>
  <si>
    <t>26 京都府</t>
  </si>
  <si>
    <t>京都第一赤十字病院乳腺外科専門医研修カリキュラム</t>
  </si>
  <si>
    <t>2619700038</t>
  </si>
  <si>
    <t>京都府立医科大学乳腺外科専門医研修カリキュラム</t>
    <phoneticPr fontId="7"/>
  </si>
  <si>
    <t>2619600303</t>
  </si>
  <si>
    <t>大阪京大乳腺外科専門医研修カリキュラム</t>
  </si>
  <si>
    <t>2711700753</t>
  </si>
  <si>
    <t>27 大阪府</t>
  </si>
  <si>
    <t>ベルランド総合病院乳腺外科専門医カリキュラム</t>
  </si>
  <si>
    <t>2716100314</t>
  </si>
  <si>
    <t>関西医科大学乳腺外科専門医研修カリキュラム</t>
  </si>
  <si>
    <t>2712406970</t>
  </si>
  <si>
    <t>近畿大学医学部乳腺外科専門医研修カリキュラム</t>
  </si>
  <si>
    <t>2716400813</t>
  </si>
  <si>
    <t>大阪医科薬科大学病院乳腺外科専門医研修カリキュラム</t>
  </si>
  <si>
    <t>2710900503</t>
  </si>
  <si>
    <t>大阪市立総合医療センター乳腺外科専門医研修カリキュラム</t>
  </si>
  <si>
    <t>2715204364</t>
  </si>
  <si>
    <t>大阪公立大学乳腺外科専門医研修カリキュラム</t>
  </si>
  <si>
    <t>2712306360</t>
  </si>
  <si>
    <t>大阪大学乳腺外科専門医研修カリキュラム</t>
  </si>
  <si>
    <t>2719900249</t>
  </si>
  <si>
    <t>大阪国際がんセンター乳腺外科専門医研修カリキュラム</t>
    <rPh sb="16" eb="17">
      <t>イ</t>
    </rPh>
    <phoneticPr fontId="7"/>
  </si>
  <si>
    <t>2719409506</t>
  </si>
  <si>
    <t>淀川キリスト教病院乳腺外科専門医研修カリキュラム</t>
  </si>
  <si>
    <t>淀川キリスト教病院</t>
    <phoneticPr fontId="7"/>
  </si>
  <si>
    <t>2713007421</t>
  </si>
  <si>
    <t>大阪ブレストクリニック乳腺外科専門医研修カリキュラム</t>
  </si>
  <si>
    <t>2710203635</t>
  </si>
  <si>
    <t>兵庫医科大学乳腺外科専門医研修カリキュラム</t>
  </si>
  <si>
    <t>2810904579</t>
  </si>
  <si>
    <t>28 兵庫県</t>
  </si>
  <si>
    <t>兵庫県立がんセンター乳腺外科専門医研修カリキュラム</t>
  </si>
  <si>
    <t>2812003156</t>
  </si>
  <si>
    <t>兵庫京大乳腺外科専門医研修カリキュラム</t>
  </si>
  <si>
    <t>社会医療法人神鋼記念会神鋼記念病院</t>
  </si>
  <si>
    <t>2815105040</t>
  </si>
  <si>
    <t>中南和乳腺外科専門医研修カリキュラム</t>
  </si>
  <si>
    <t>2910801121</t>
  </si>
  <si>
    <t>29 奈良県</t>
  </si>
  <si>
    <t>和歌山県立医科大学乳腺外科専門医研修カリキュラム</t>
  </si>
  <si>
    <t>3018012785</t>
  </si>
  <si>
    <t>30 和歌山県</t>
  </si>
  <si>
    <t>和歌山京大乳腺外科専門医研修カリキュラム</t>
  </si>
  <si>
    <t>3018210124</t>
  </si>
  <si>
    <t>鳥取大学乳腺外科専門医研修カリキュラム</t>
  </si>
  <si>
    <t>3118010028</t>
  </si>
  <si>
    <t>31 鳥取県</t>
  </si>
  <si>
    <t>島根大学乳腺外科専門医研修カリキュラム</t>
  </si>
  <si>
    <t>3215010046</t>
  </si>
  <si>
    <t>32 島根県</t>
  </si>
  <si>
    <t>松江赤十字病院乳腺外科専門医研修カリキュラム</t>
  </si>
  <si>
    <t>3210110049</t>
  </si>
  <si>
    <t>川崎医科大学付属病院乳腺外科専門医研修カリキュラム</t>
    <phoneticPr fontId="7"/>
  </si>
  <si>
    <t>3310210608</t>
  </si>
  <si>
    <t>33 岡山県</t>
  </si>
  <si>
    <t>岡山大学広域乳腺外科専門医研修カリキュラム</t>
  </si>
  <si>
    <t>3319800011</t>
  </si>
  <si>
    <t>川崎医科大学総合医療センター乳腺外科専門医研修カリキュラム</t>
  </si>
  <si>
    <t>3310116243</t>
  </si>
  <si>
    <t>広島乳腺外科専門医研修カリキュラム</t>
  </si>
  <si>
    <t>3418010017</t>
  </si>
  <si>
    <t>34 広島県</t>
  </si>
  <si>
    <t>山口乳腺外科専門医研修カリキュラム</t>
  </si>
  <si>
    <t>独立行政法人地域医療機能推進機構徳山中央病院</t>
    <phoneticPr fontId="7"/>
  </si>
  <si>
    <t>3510510187</t>
  </si>
  <si>
    <t>35 山口県</t>
  </si>
  <si>
    <t>徳島乳腺外科専門医研修カリキュラム</t>
  </si>
  <si>
    <t>3610124921</t>
  </si>
  <si>
    <t>36 徳島県</t>
  </si>
  <si>
    <t>四国がん乳腺外科専門医研修カリキュラム</t>
  </si>
  <si>
    <t>3818010054</t>
  </si>
  <si>
    <t>38 愛媛県</t>
  </si>
  <si>
    <t>愛媛大学乳腺外科専門医研修カリキュラム</t>
  </si>
  <si>
    <t>3818010047</t>
  </si>
  <si>
    <t>高知大学乳腺外科専門医研修カリキュラム</t>
  </si>
  <si>
    <t>3918010525</t>
  </si>
  <si>
    <t>39 高知県</t>
  </si>
  <si>
    <t>久留米大学病院乳腺外科専門医研修カリキュラム</t>
  </si>
  <si>
    <t>4012219012</t>
  </si>
  <si>
    <t>40 福岡県</t>
  </si>
  <si>
    <t>九州大学病院乳腺外科専門医研修カリキュラム</t>
    <phoneticPr fontId="7"/>
  </si>
  <si>
    <t>4019819897</t>
  </si>
  <si>
    <t>九州医療センター乳腺外科専門医研修カリキュラム</t>
  </si>
  <si>
    <t>4019919929</t>
  </si>
  <si>
    <t>JCHO久留米総合病院乳腺外科専門医研修カリキュラム</t>
  </si>
  <si>
    <t>4012219111</t>
  </si>
  <si>
    <t>北九州市立医療センター乳腺外科専門医研修カリキュラム</t>
  </si>
  <si>
    <t>4017912132</t>
  </si>
  <si>
    <t>産業医科大学病院乳腺外科専門医研修カリキュラム</t>
  </si>
  <si>
    <t>4016619217</t>
  </si>
  <si>
    <t>九州がんセンター乳腺外科専門医研修カリキュラム</t>
  </si>
  <si>
    <t>4019919911</t>
  </si>
  <si>
    <t>長崎大学病院群乳腺外科専門医研修カリキュラム</t>
  </si>
  <si>
    <t>4218010132</t>
  </si>
  <si>
    <t>42 長崎県</t>
  </si>
  <si>
    <t>熊本乳腺外科専門医研修カリキュラム</t>
  </si>
  <si>
    <t>4318111269</t>
  </si>
  <si>
    <t>43 熊本県</t>
  </si>
  <si>
    <t>4418310100</t>
  </si>
  <si>
    <t>44 大分県</t>
  </si>
  <si>
    <t>県立宮崎病院乳腺外科専門医研修カリキュラム</t>
  </si>
  <si>
    <t>4518110020</t>
  </si>
  <si>
    <t>45 宮崎県</t>
  </si>
  <si>
    <t>鹿児島大学乳腺外科専門医研修カリキュラム</t>
  </si>
  <si>
    <t>4618010211</t>
  </si>
  <si>
    <t>46 鹿児島県</t>
  </si>
  <si>
    <t>博愛会相良病院乳腺外科専門医研修カリキュラム</t>
  </si>
  <si>
    <t>4610120687</t>
  </si>
  <si>
    <t>中頭病院乳腺外科専門医研修カリキュラム</t>
    <rPh sb="10" eb="11">
      <t>イ</t>
    </rPh>
    <phoneticPr fontId="7"/>
  </si>
  <si>
    <t>4710412737</t>
  </si>
  <si>
    <t>47 沖縄県</t>
  </si>
  <si>
    <t>連携施設は施設管理番号順</t>
    <rPh sb="0" eb="1">
      <t>レンケイ</t>
    </rPh>
    <rPh sb="1" eb="3">
      <t>シセツ</t>
    </rPh>
    <rPh sb="4" eb="6">
      <t>シセツ</t>
    </rPh>
    <rPh sb="6" eb="8">
      <t>カンリ</t>
    </rPh>
    <rPh sb="8" eb="10">
      <t>バンゴウ</t>
    </rPh>
    <rPh sb="10" eb="11">
      <t>ジュン</t>
    </rPh>
    <phoneticPr fontId="7"/>
  </si>
  <si>
    <t>行番号</t>
    <rPh sb="0" eb="3">
      <t>ギョウバンゴウ</t>
    </rPh>
    <phoneticPr fontId="7"/>
  </si>
  <si>
    <t>施設名　MyWeb</t>
    <rPh sb="0" eb="2">
      <t>シセツ</t>
    </rPh>
    <rPh sb="2" eb="3">
      <t>メイ</t>
    </rPh>
    <phoneticPr fontId="3"/>
  </si>
  <si>
    <t>認定施設
認定期間</t>
    <rPh sb="0" eb="2">
      <t>ニンテイ</t>
    </rPh>
    <rPh sb="2" eb="4">
      <t>シセツ</t>
    </rPh>
    <rPh sb="5" eb="7">
      <t>ニンテイ</t>
    </rPh>
    <rPh sb="7" eb="9">
      <t>キカン</t>
    </rPh>
    <rPh sb="8" eb="9">
      <t>テイキ</t>
    </rPh>
    <phoneticPr fontId="3"/>
  </si>
  <si>
    <t>2025年
症例数</t>
    <rPh sb="4" eb="5">
      <t>ネン</t>
    </rPh>
    <rPh sb="6" eb="8">
      <t>ショウレイ</t>
    </rPh>
    <rPh sb="8" eb="9">
      <t>スウ</t>
    </rPh>
    <phoneticPr fontId="3"/>
  </si>
  <si>
    <t>2024年
症例数</t>
    <rPh sb="4" eb="5">
      <t>ネン</t>
    </rPh>
    <rPh sb="6" eb="8">
      <t>ショウレイ</t>
    </rPh>
    <rPh sb="8" eb="9">
      <t>スウ</t>
    </rPh>
    <phoneticPr fontId="3"/>
  </si>
  <si>
    <t>認定無し</t>
    <rPh sb="0" eb="2">
      <t>ニンテイ</t>
    </rPh>
    <rPh sb="2" eb="3">
      <t>ナ</t>
    </rPh>
    <phoneticPr fontId="7"/>
  </si>
  <si>
    <t>アサヒカワイカダイガクビョウイン</t>
  </si>
  <si>
    <t>2026年12月まで</t>
    <rPh sb="4" eb="5">
      <t>ネン</t>
    </rPh>
    <rPh sb="7" eb="8">
      <t>ガツ</t>
    </rPh>
    <phoneticPr fontId="7"/>
  </si>
  <si>
    <t>ジェーエーホッカイドウコウセイレン　アサヒカワコウセイビョウイン</t>
  </si>
  <si>
    <t>シャカイイリョウホウジン　ホクト　ホクトビョウイン</t>
  </si>
  <si>
    <t>サッポロトクシュウカイビョウイン</t>
  </si>
  <si>
    <t>北海道</t>
    <phoneticPr fontId="7"/>
  </si>
  <si>
    <t>札幌医科大学附属病院乳腺外科専門医研修カリキュラム</t>
  </si>
  <si>
    <t>札幌医科大学附属病院</t>
    <phoneticPr fontId="7"/>
  </si>
  <si>
    <t>北海道札幌市中央区南１条西16丁目 291番地</t>
    <phoneticPr fontId="7"/>
  </si>
  <si>
    <t>サッポロイカダイガクビョウイン</t>
    <phoneticPr fontId="7"/>
  </si>
  <si>
    <t>医療法人社団札幌ことに乳腺クリニック</t>
  </si>
  <si>
    <t>イリョウホウジンシャダン　サッポロコトニニュウセンクリニック</t>
  </si>
  <si>
    <t>札幌乳腺外科クリニック</t>
    <phoneticPr fontId="7"/>
  </si>
  <si>
    <t xml:space="preserve">北海道札幌市中央区北6条西19丁目 22-6 </t>
    <phoneticPr fontId="7"/>
  </si>
  <si>
    <t>イリョウホウジン　サッポロニュウセンゲカクリニック</t>
    <phoneticPr fontId="7"/>
  </si>
  <si>
    <t>2027年12月まで</t>
    <rPh sb="4" eb="5">
      <t>ネン</t>
    </rPh>
    <rPh sb="7" eb="8">
      <t>ガツ</t>
    </rPh>
    <phoneticPr fontId="7"/>
  </si>
  <si>
    <t>ホッカイドウガンセンター</t>
  </si>
  <si>
    <t>イリョウホウジン　ヒガシサッポロビョウイン</t>
  </si>
  <si>
    <t>051-8512</t>
  </si>
  <si>
    <t xml:space="preserve">北海道室蘭市山手町 3-8-1 </t>
  </si>
  <si>
    <t>シリツムロランソウゴウビョウイン</t>
  </si>
  <si>
    <t xml:space="preserve">北海道札幌市北区北14条西５丁目 </t>
  </si>
  <si>
    <t>コクリツダイガクホウジン　ホッカイドウダイガクビョウイン</t>
  </si>
  <si>
    <t>エヌティティヒガシニホンサッポロビョウイン</t>
  </si>
  <si>
    <t>アサヒカワセキジュウジビョウイン</t>
  </si>
  <si>
    <t xml:space="preserve">北海道室蘭市知利別町 1-45 </t>
  </si>
  <si>
    <t>セイテツキネンムロランビョウイン</t>
  </si>
  <si>
    <t xml:space="preserve">北海道札幌市中央区北３条東８丁目 5 </t>
  </si>
  <si>
    <t>ジェーエーホッカイドウコウセイレンサッポロコウセイビョウイン</t>
  </si>
  <si>
    <t xml:space="preserve">北海道釧路市中園町 13-23 </t>
  </si>
  <si>
    <t>ドクリツギョウセイホウジンロウドウシャケンコウアンゼンキコウ　クシロロウサイビョウイン</t>
  </si>
  <si>
    <t>0113512511</t>
  </si>
  <si>
    <t>テイネケイジンカイビョウイン</t>
  </si>
  <si>
    <t>トナンビョウイン</t>
  </si>
  <si>
    <t>KKR札幌医療センター　</t>
  </si>
  <si>
    <t>ケイケイアールサッポロイリョウセンター</t>
  </si>
  <si>
    <t>ジェイエーホッカイドウコウセイレン　オビヒロコウセイビョウイン</t>
  </si>
  <si>
    <t>イリョウホウジン　オウジソウゴウビョウイン</t>
  </si>
  <si>
    <t>クシロセキジュウジビョウイン</t>
  </si>
  <si>
    <t>キタミセキジュウジビョウイン</t>
  </si>
  <si>
    <t>医）北つむぎ会　札幌麻生乳腺甲状腺クリニック</t>
  </si>
  <si>
    <t xml:space="preserve">北海道札幌市北区北38条西8丁目 2-3 </t>
  </si>
  <si>
    <t>サッポロアサブニュウセンコウジョウセンクリニック</t>
  </si>
  <si>
    <t xml:space="preserve">北海道岩見沢市9条西7丁目 </t>
  </si>
  <si>
    <t>イワミザワシリツソウゴウビョウイン</t>
  </si>
  <si>
    <t>ヒロサキダイガクイガクブフゾクビョウイン</t>
  </si>
  <si>
    <t>ドクリツギョウセイホウジンコクリツビョウインキコウ　ヒロサキソウゴウイリョウセンター</t>
  </si>
  <si>
    <t>ツガルセイホクゴ　コウイキレンゴウ　ツガル　ソウゴウビョウイン</t>
  </si>
  <si>
    <t>イリョウホウジンユウシンカイ　アオモリシントシビョウイン</t>
  </si>
  <si>
    <t>岩手県立中央病院乳腺外科専門医研修カリキュラム</t>
  </si>
  <si>
    <t>イワテイカダイガクフゾクビョウイン</t>
  </si>
  <si>
    <t>トウホクダイガクビョウイン</t>
  </si>
  <si>
    <t>ミヤギケンリツガンセンター</t>
  </si>
  <si>
    <t>コクリツビョウインキコウ　センダイイリョウセンター</t>
  </si>
  <si>
    <t>ニホンカイソウゴウビョウイン</t>
  </si>
  <si>
    <t>トウホクコウサイビョウイン</t>
  </si>
  <si>
    <t>トウホクロウサイビョウイン</t>
  </si>
  <si>
    <t>イシノマキセキジュウジビョウイン</t>
  </si>
  <si>
    <t xml:space="preserve">山形県東置賜郡川西町大字西大塚2000 </t>
  </si>
  <si>
    <t>コウリツオキタマソウゴウビョウイン</t>
  </si>
  <si>
    <t>山形県新庄市金沢720番地の1</t>
  </si>
  <si>
    <t>キタムラヤマコウリツビョウイン</t>
  </si>
  <si>
    <t>トウホクイカヤッカダイガクビョウイン</t>
  </si>
  <si>
    <t>みやぎ県南中核病院</t>
  </si>
  <si>
    <t>989-1253</t>
  </si>
  <si>
    <t xml:space="preserve">柴田郡大河原町字西３８番地１ </t>
  </si>
  <si>
    <t>ミヤギケンナンチュウカクビョウイン</t>
  </si>
  <si>
    <t>013-0042</t>
  </si>
  <si>
    <t xml:space="preserve">秋田県横手市前郷字八ツ口 3-1 </t>
  </si>
  <si>
    <t>ヒラカソウゴウビョウイン</t>
  </si>
  <si>
    <t>アキタダイガクイガクブフゾクビョウイン</t>
  </si>
  <si>
    <t>アキタコウセイイリョウセンター</t>
  </si>
  <si>
    <t>アキタセキジュウジビョウイン</t>
  </si>
  <si>
    <t>ヤマガタダイガクイガクブフゾクビョウイン</t>
  </si>
  <si>
    <t>フクシマケンリツイカダイガクフゾクビョウイン</t>
  </si>
  <si>
    <t>アイヅチュウオウビョウイン</t>
  </si>
  <si>
    <t>コウエキザイダンホウジン　ホシソウゴウビョウイン</t>
  </si>
  <si>
    <t>コウエキザイダンホウジンジンセンカイ　キタフクシマイリョウセンター</t>
  </si>
  <si>
    <t>イッパンザイダンホウジンノウシンケイシッカンケンキュウジョ　フゾコウソウゴウミナミトウホクビョウイン</t>
  </si>
  <si>
    <t>ジョウバンビョウイン</t>
  </si>
  <si>
    <t>ツクバダイガクフゾクビョウイン</t>
  </si>
  <si>
    <t>ドクリツギョウセイホウジン　コクリツビョウインキコウ　カスミガウライリョウセンター</t>
  </si>
  <si>
    <t>コクリツケンキュウカイハツホウジン　コクリツガンケンキュウセンターヒガシビョウイン</t>
  </si>
  <si>
    <t>ツクバメディカルセンタービョウイン</t>
  </si>
  <si>
    <t>309-1793</t>
  </si>
  <si>
    <t xml:space="preserve">茨城県笠間市鯉渕 6528 </t>
  </si>
  <si>
    <t>イバラキケンリツチュウオウビョウイン・イバラキケンチイキガンセンター</t>
  </si>
  <si>
    <t>カブシキガイシャ　ヒタチセイサクジョ　ヒタチソウゴウビョウイン</t>
  </si>
  <si>
    <t>ジャパンメディカルアライアンス　ヒガシサイタマソウゴウビョウイン</t>
  </si>
  <si>
    <t>社会医療法人若竹会　つくばセントラル病院</t>
  </si>
  <si>
    <t xml:space="preserve">茨城県牛久市柏田町 1589-3 </t>
  </si>
  <si>
    <t>シャカイイリョウホウジン　ワカタケカイ　ツクバセントラルビョウイン</t>
  </si>
  <si>
    <t>自治医科大学附属病院乳腺科</t>
  </si>
  <si>
    <t>ジチイカダイガクフゾクビョウイン　ニュウセンカ</t>
  </si>
  <si>
    <t>トチギケンリツガンセンター</t>
  </si>
  <si>
    <t>シンオヤマシミンビョウイン</t>
  </si>
  <si>
    <t>トチギメディカルセンターシモツガ</t>
  </si>
  <si>
    <t>チホウドクリツギョウセイホウジントウキョウトリツビョウインキコウ　トウキョウトリツコマゴメビョウイン</t>
  </si>
  <si>
    <t>アシカガセキジュウジビョウイン</t>
  </si>
  <si>
    <t>ムサシノセキジュウジビョウイン</t>
  </si>
  <si>
    <t>関東</t>
    <phoneticPr fontId="7"/>
  </si>
  <si>
    <t>群馬大学医学部附属病院</t>
    <phoneticPr fontId="7"/>
  </si>
  <si>
    <t>371-8511</t>
  </si>
  <si>
    <t>群馬県</t>
    <phoneticPr fontId="7"/>
  </si>
  <si>
    <t xml:space="preserve">群馬県前橋市昭和町 3-39-22 </t>
    <phoneticPr fontId="7"/>
  </si>
  <si>
    <t>グンマダイガクイガクブフゾクビョウイン</t>
    <phoneticPr fontId="7"/>
  </si>
  <si>
    <t>373-8550</t>
  </si>
  <si>
    <t xml:space="preserve">群馬県太田市高林西町 617-1 </t>
  </si>
  <si>
    <t>グンマケンリツガンセンター</t>
  </si>
  <si>
    <t>コクリツビョウインキコウタカサキソウゴウイリョウセンター</t>
  </si>
  <si>
    <t>マエバシセキジュウジビョウイン</t>
  </si>
  <si>
    <t>サイタマセキジュウジビョウインニュウセンセンモンイケンシュウカリキュラム</t>
  </si>
  <si>
    <t>サイタマイカダイガクソウゴウイリョウセンター</t>
  </si>
  <si>
    <t>コクサイイリョウフクシダイガクナリタビョウイン</t>
  </si>
  <si>
    <t>防衛医科大学校乳腺外科専門医研修カリキュラム</t>
  </si>
  <si>
    <t>ボウエイイカダイガッコウビョウイン</t>
  </si>
  <si>
    <t>トウキョウキョウサイビョウイン</t>
  </si>
  <si>
    <t>トウキョウニシトクシュウカイビョウイン</t>
  </si>
  <si>
    <t>ジェーアールトウキョウソウゴウビョウイン</t>
  </si>
  <si>
    <t>サイタマセキシンカイビョウイン</t>
  </si>
  <si>
    <t>ドクキョウイカダイガクサイタマイリョウセンター</t>
  </si>
  <si>
    <t>埼玉医科大学総合医療センター乳腺外科専門医研修カリキュラム</t>
  </si>
  <si>
    <t>埼玉県</t>
    <phoneticPr fontId="7"/>
  </si>
  <si>
    <t xml:space="preserve">埼玉県川越市鴨田 1981 </t>
    <phoneticPr fontId="7"/>
  </si>
  <si>
    <t>サイタマイカダイガクソウゴウイリョウセンター</t>
    <phoneticPr fontId="7"/>
  </si>
  <si>
    <t>独立行政法人地域医療機能推進機構　埼玉メディカルセンター</t>
  </si>
  <si>
    <t xml:space="preserve">埼玉県さいたま市浦和区北浦和 4-9-3 </t>
  </si>
  <si>
    <t>サイタマメディカルセンター</t>
  </si>
  <si>
    <t xml:space="preserve">埼玉県川越市連雀町 19-3 </t>
  </si>
  <si>
    <t>ミツイビョウイン</t>
  </si>
  <si>
    <t>学校法人埼玉医科大学国際医療センター</t>
    <phoneticPr fontId="7"/>
  </si>
  <si>
    <t xml:space="preserve">埼玉県日高市山根 1397-1 </t>
    <phoneticPr fontId="7"/>
  </si>
  <si>
    <t>サイタマイカダイガクコクサイイリョウセンター</t>
    <phoneticPr fontId="7"/>
  </si>
  <si>
    <t>マルヤマキネンソウゴウビョウイン</t>
  </si>
  <si>
    <t>セキシンドウビョウイン</t>
  </si>
  <si>
    <t>イリョウホウジンテッショウカイ　カメダソウゴウビョウイン</t>
  </si>
  <si>
    <t>ナカガミビョウイン</t>
  </si>
  <si>
    <t>ミカワニュウガン</t>
  </si>
  <si>
    <t>カワサキイカダイガクソウゴウイリョウセンター</t>
  </si>
  <si>
    <t>千葉県がんセンター</t>
    <phoneticPr fontId="7"/>
  </si>
  <si>
    <t>千葉県</t>
    <phoneticPr fontId="7"/>
  </si>
  <si>
    <t xml:space="preserve">千葉県千葉市中央区仁戸名町 666-2 </t>
    <phoneticPr fontId="7"/>
  </si>
  <si>
    <t>チバケンガンセンター</t>
    <phoneticPr fontId="7"/>
  </si>
  <si>
    <t>チバダイガクイガクブフゾクビョウイン</t>
  </si>
  <si>
    <t>チバイリョウセンター</t>
  </si>
  <si>
    <t>チバロウサイビョウイン</t>
  </si>
  <si>
    <t>トウキョウトリツタマソウゴウイリョウセンター</t>
  </si>
  <si>
    <t>セイレイサクラシミンビョウイン</t>
  </si>
  <si>
    <t>チバケンサイセイカイナラシノビョウイン</t>
  </si>
  <si>
    <t>イノウエキネンビョウイン</t>
  </si>
  <si>
    <t>ショウワダイガクビョウイン</t>
  </si>
  <si>
    <t>キョウリンダイガクイガクブフゾクビョウイン</t>
  </si>
  <si>
    <t>ガンケンキュウカイアリアケビョウイン</t>
  </si>
  <si>
    <t>セイロカコクサイビョウイン</t>
  </si>
  <si>
    <t>トウキョウジョシイカダイガクビョウイン</t>
  </si>
  <si>
    <t>トヤマダイガクフゾクビョウイン</t>
  </si>
  <si>
    <t>医療法人社団誠馨会新東京病院</t>
  </si>
  <si>
    <t>イリョウホウジンシャダンセイケイカイ　シントウキョウビョウイン</t>
  </si>
  <si>
    <t>サイタマキョウドウビョウイン</t>
  </si>
  <si>
    <t>ケイオウギジュクダイガクビョウイン</t>
  </si>
  <si>
    <t>サイセイカイウツノミヤビョウイン</t>
  </si>
  <si>
    <t>ミトセキジュウジビョウイン</t>
  </si>
  <si>
    <t>シズオカセキジュウジビョウイン</t>
  </si>
  <si>
    <t>テイキョウダイガクイガクブフゾクビョウイン</t>
  </si>
  <si>
    <t>北里大学 北里研究所病院</t>
  </si>
  <si>
    <t>108-8642</t>
  </si>
  <si>
    <t xml:space="preserve">東京都港区白金 5-9-1 </t>
  </si>
  <si>
    <t>キタサトダイガク　キタサトケンキュウジョビョウイン</t>
  </si>
  <si>
    <t>コウリツビョウインキコウ　トウキョウイリョウセンター</t>
  </si>
  <si>
    <t>タチカワビョウイン</t>
  </si>
  <si>
    <t>ナスセキジュウジビョウイン</t>
  </si>
  <si>
    <t>虎の門病院</t>
    <phoneticPr fontId="7"/>
  </si>
  <si>
    <t>東京都</t>
    <phoneticPr fontId="7"/>
  </si>
  <si>
    <t>東京都港区虎ノ門2-2-2</t>
    <phoneticPr fontId="7"/>
  </si>
  <si>
    <t>トラノモンビョウイン</t>
    <phoneticPr fontId="7"/>
  </si>
  <si>
    <t>独立行政法人　国立病院機構　災害医療センター</t>
    <phoneticPr fontId="7"/>
  </si>
  <si>
    <t xml:space="preserve">東京都立川市緑町 3256 </t>
    <phoneticPr fontId="7"/>
  </si>
  <si>
    <t>ドクリツギョウセイホウジンコクリツビョウインキコウサイガイイリョウセンター</t>
    <phoneticPr fontId="7"/>
  </si>
  <si>
    <t>イリョウホウジントクシュカイ　ショウナンカマクラソウゴウビョウイン</t>
  </si>
  <si>
    <t>ジュンテンドウダイガクイガクブフゾクジュンテンドウイイン</t>
  </si>
  <si>
    <t>ジュンテンドウダイガクイガクブフゾクウラヤスビョウイン</t>
  </si>
  <si>
    <t>トウキョウリンカイビョウイン</t>
  </si>
  <si>
    <t>ジュンテンドウイガクブフゾクネリマビョウイン</t>
  </si>
  <si>
    <t>コヤマキネンビョウイン</t>
  </si>
  <si>
    <t>ジュンテンドウダイガクイガクブフゾクシズオカビョウイン</t>
  </si>
  <si>
    <t>東京都江東区5-1-38</t>
  </si>
  <si>
    <t>ショウワイカダイガクコウトウトヨスビョウイン</t>
  </si>
  <si>
    <t>ショウワダイガクフジガオカビョウイン</t>
  </si>
  <si>
    <t>ショウワダイガクヨコハマシホクブビョウイン</t>
  </si>
  <si>
    <t>キクナキネンビョウイン</t>
  </si>
  <si>
    <t xml:space="preserve">東京都大田区西蒲田8－20－1 </t>
  </si>
  <si>
    <t>マキタソウゴウビョウイン</t>
  </si>
  <si>
    <t>シャカイイリョウホウジンハクアイカイ　サガラビョウイン</t>
  </si>
  <si>
    <t>ニホンイカダイガクフゾクビョウイン</t>
  </si>
  <si>
    <t>ナゴヤダイガクイガクブフゾクビョウイン</t>
  </si>
  <si>
    <t>イチノミヤニシビョウイン</t>
  </si>
  <si>
    <t>トウキョウトサイセイカイチュウオウビョウイン</t>
  </si>
  <si>
    <t>トウキョウイカダイガク　ハチオウジイリョウセンター</t>
  </si>
  <si>
    <t>トウキョウイカダイガクビョウイン</t>
  </si>
  <si>
    <t>ヨコハマシリツダイガクイガクフゾクビョウイン</t>
  </si>
  <si>
    <t>トダチュウオウソウゴウビョウイン</t>
  </si>
  <si>
    <t>トウキョウジケイカイイカダイガクフゾクビョウイン</t>
  </si>
  <si>
    <t>東京慈恵会医科大学西部医療センター</t>
    <phoneticPr fontId="3"/>
  </si>
  <si>
    <t xml:space="preserve">東京都狛江市和泉本町 4-11-1 </t>
    <phoneticPr fontId="3"/>
  </si>
  <si>
    <t>2027年12月まで</t>
    <rPh sb="4" eb="5">
      <t>ネン</t>
    </rPh>
    <rPh sb="7" eb="8">
      <t>ガツ</t>
    </rPh>
    <phoneticPr fontId="3"/>
  </si>
  <si>
    <t>トウキョウジケイカイイカダイガクセイブイリョウセンター</t>
    <phoneticPr fontId="3"/>
  </si>
  <si>
    <t>トウキョウジケイカイイカダイガクカツシカイリョウセンター</t>
  </si>
  <si>
    <t>ヤツホケンビョウイン</t>
  </si>
  <si>
    <t>トウキョウジョシイカダイガクフゾクアダチイリョウセンター</t>
  </si>
  <si>
    <t>三和病院</t>
  </si>
  <si>
    <t>サンワビョウイン</t>
  </si>
  <si>
    <t>トウキョウダイガクイガクブフゾクビョウイン</t>
  </si>
  <si>
    <t>一般財団法人自警会東京警察病院</t>
  </si>
  <si>
    <t>トウキョウケイサツビョウイン</t>
  </si>
  <si>
    <t>トウキョウトリツボクトウビョウイン</t>
  </si>
  <si>
    <t>日本郵政(株) 東京逓信病院</t>
  </si>
  <si>
    <t xml:space="preserve">東京都千代田区富士見 2-14-23 </t>
  </si>
  <si>
    <t>トウキョウテイシンビョウイン</t>
  </si>
  <si>
    <t>トウキョウヤマテメディカルセンター</t>
  </si>
  <si>
    <t>1315970017</t>
  </si>
  <si>
    <t>シャダンイリョウホウジン　カワキタザイダン　カワキタソウゴウビョウイン</t>
  </si>
  <si>
    <t xml:space="preserve">東京都板橋区栄町 33-1 </t>
  </si>
  <si>
    <t>トウキョウトリツトシマビョウイン</t>
  </si>
  <si>
    <t>トウホウダイガクイリョウセンターオオモリビョウイン</t>
  </si>
  <si>
    <t>トウホウダイガクイリョウセンターオオハシビョウイン</t>
  </si>
  <si>
    <t>ユウアイキネンビョウイン</t>
  </si>
  <si>
    <t>ニホンイカダガクムサシコスギビョウイン</t>
  </si>
  <si>
    <t>ニホンイカダイガクビョウインタマナガヤマビョウイン</t>
  </si>
  <si>
    <t xml:space="preserve">千葉県印西市鎌苅 1715 </t>
  </si>
  <si>
    <t>二ホンイカダイガクチバホクソウビョウイン</t>
  </si>
  <si>
    <t>社会医療法人社団正志会南町田病院</t>
  </si>
  <si>
    <t xml:space="preserve">東京都町田市鶴間4-4-1 </t>
  </si>
  <si>
    <t>ミナミマチダビョウイン</t>
  </si>
  <si>
    <t>ニホンダイガクイガクブフゾクイタバシビョウイン</t>
  </si>
  <si>
    <t>ニホンダイガクビョウイン</t>
  </si>
  <si>
    <t>サガミハラキョウドウビョウイン</t>
  </si>
  <si>
    <t xml:space="preserve">東京都あきる野市引田 78-1 </t>
  </si>
  <si>
    <t>コウリツアキルイリョウセンター</t>
  </si>
  <si>
    <t>ホンジョウソウゴウビョウイン</t>
  </si>
  <si>
    <t>シャカイイリョウホウジンザイダン　ヤマトカイ　ヒガシヤマトビョウイン</t>
  </si>
  <si>
    <t>コクリツビョウインキコウ　サガミハラビョウイン</t>
  </si>
  <si>
    <t>NCGM乳腺外科専門医研修カリキュラム</t>
  </si>
  <si>
    <t xml:space="preserve">東京都新宿区戸山 1-21-1 </t>
  </si>
  <si>
    <t>コクリツコクサイイリョウケンキュウセンタービョウイン</t>
  </si>
  <si>
    <t>タチカワソウゴビョウイン</t>
  </si>
  <si>
    <t>近畿</t>
    <phoneticPr fontId="7"/>
  </si>
  <si>
    <t>医療法人徳洲会　岸和田徳洲会病院</t>
    <phoneticPr fontId="7"/>
  </si>
  <si>
    <t>596-8522</t>
  </si>
  <si>
    <t>大阪府</t>
    <phoneticPr fontId="7"/>
  </si>
  <si>
    <t xml:space="preserve">大阪府岸和田市加守町 4-27-1 </t>
    <phoneticPr fontId="7"/>
  </si>
  <si>
    <t>キシワダトクシュウカイビョウイン</t>
    <phoneticPr fontId="7"/>
  </si>
  <si>
    <t>オオガキトクシュウカイビョウン</t>
  </si>
  <si>
    <t>公益財団法人結核予防会複十字病院</t>
  </si>
  <si>
    <t>204-8522</t>
  </si>
  <si>
    <t xml:space="preserve">東京都清瀬市松山 3-1-24 </t>
  </si>
  <si>
    <t>フクジュウジビョウイン</t>
  </si>
  <si>
    <t>東京科学大学病院乳腺外科専門医研修カリキュラム</t>
  </si>
  <si>
    <t xml:space="preserve">茨城県土浦市おおつ野4-1-1 </t>
  </si>
  <si>
    <t>ソウゴウビョウイン　ツチウラキョウドウビョウイン</t>
  </si>
  <si>
    <t>森山記念病院</t>
  </si>
  <si>
    <t>134-0081</t>
  </si>
  <si>
    <t>江戸川区北葛西四丁目３番１号</t>
  </si>
  <si>
    <t>モリヤマキネンビョウイン</t>
  </si>
  <si>
    <t>サイセイカイヨコハマシナンブビョウイン</t>
  </si>
  <si>
    <t>ドクリツギョウセイホウジン　ロウドウシャケンコウアンゼンキコウ　ヨコハマロウサイビョウイン</t>
  </si>
  <si>
    <t>コッカコウムインキョウサイクミアイレンゴウカイ　ヒラツカキョウサイビョウイン</t>
  </si>
  <si>
    <t>ヨコスカキョウサイビョウイン</t>
  </si>
  <si>
    <t>セイマリアンナイカダイガクビョウイン</t>
  </si>
  <si>
    <t>カワグチシリツイリヨウセンタ－</t>
  </si>
  <si>
    <t>厚木市船子232</t>
  </si>
  <si>
    <t>シャカイイリョウホウジンシャダンサンシカイ　トウメイアツギビョウイン</t>
  </si>
  <si>
    <t>神奈川県海老名市中央4-16-1</t>
  </si>
  <si>
    <t>シャカイイリョウホウジンジヤパンメデイカルアライアンスエビナソウゴウビョウイン</t>
  </si>
  <si>
    <t>ヨコハマシンミドリソウゴウビョウイン</t>
  </si>
  <si>
    <t>トウカイダイガクイガクブフゾクビョウイン</t>
  </si>
  <si>
    <t>イリョウホウジンジンセイカイ　ヤマチカキネンソウゴウビョウイン</t>
  </si>
  <si>
    <t>キタサトダイガクビョウイン</t>
  </si>
  <si>
    <t>独立行政法人地域医療機能推進機構　相模野病院</t>
  </si>
  <si>
    <t>神奈川県相模原市中央区淵野辺 1-2-30</t>
  </si>
  <si>
    <t>ドクリツギョウセイホウジンチイキイリョウキノウスイシンキコウサガミノビョウイン</t>
  </si>
  <si>
    <t>ニイガタダイガクイシガクソウゴウビョウイン</t>
  </si>
  <si>
    <t>日本赤十字社長岡赤十字病院</t>
  </si>
  <si>
    <t>ナガオカセキジュウジビョウイン</t>
  </si>
  <si>
    <t>サイセイカイニイガタビョウイン</t>
  </si>
  <si>
    <t>カシワザキソウゴウイリョウセンター</t>
  </si>
  <si>
    <t>カナザワイカダイガクビョウイン</t>
  </si>
  <si>
    <t>中部</t>
    <phoneticPr fontId="7"/>
  </si>
  <si>
    <t>富山西総合病院</t>
    <phoneticPr fontId="7"/>
  </si>
  <si>
    <t>富山県</t>
    <phoneticPr fontId="7"/>
  </si>
  <si>
    <t xml:space="preserve">富山県富山市婦中町下轡田1019 </t>
    <phoneticPr fontId="7"/>
  </si>
  <si>
    <t>トヤマニシソウゴウビョウイン</t>
    <phoneticPr fontId="7"/>
  </si>
  <si>
    <t>石川県立中央病院乳腺外科専門医研修カリキュラム</t>
  </si>
  <si>
    <t>カナザワダイガクフゾクビョウイン</t>
  </si>
  <si>
    <t>933-8555</t>
  </si>
  <si>
    <t xml:space="preserve">富山県高岡市永楽町 5-10 </t>
  </si>
  <si>
    <t>トヤマケンコウセイレンタカオカビョウイン</t>
  </si>
  <si>
    <t>国立病院機構金沢医療センター</t>
  </si>
  <si>
    <t xml:space="preserve">石川県金沢市下石引町 1-1 </t>
  </si>
  <si>
    <t>コクリツビョウインキコウ　カナザワイリョウセンター</t>
  </si>
  <si>
    <t>福井大学乳腺外科専門医研修カリキュラム</t>
    <phoneticPr fontId="7"/>
  </si>
  <si>
    <t>福井大学医学部附属病院</t>
    <phoneticPr fontId="7"/>
  </si>
  <si>
    <t>福井県</t>
    <phoneticPr fontId="7"/>
  </si>
  <si>
    <t>福井県吉田郡永平寺町松岡 下合月 23-3</t>
    <phoneticPr fontId="7"/>
  </si>
  <si>
    <t>フクイダイガクイガクブフゾクビョウイン</t>
    <phoneticPr fontId="7"/>
  </si>
  <si>
    <t>914-0058</t>
  </si>
  <si>
    <t xml:space="preserve">福井県敦賀市三島町 1-6-60 </t>
  </si>
  <si>
    <t>シリツツルガビョウイン</t>
  </si>
  <si>
    <t>フクイケンサイセイカイビョウイン</t>
  </si>
  <si>
    <t>400-8506</t>
  </si>
  <si>
    <t xml:space="preserve">山梨県甲府市富士見 1-1-1 </t>
  </si>
  <si>
    <t>ヤマナシケンリツチュウオウビョウイン</t>
  </si>
  <si>
    <t>ヤマナシダイガクイガクブフゾクビョウイン</t>
  </si>
  <si>
    <t>ヤマナシコウセイビョウイン</t>
  </si>
  <si>
    <t>ドクリツギョウセイホウジンチイキイリョウキノウスイシンキコウ　ヤマナシビョウイン</t>
  </si>
  <si>
    <t>キョウナンイリョウセンターフジカワビョウイン</t>
  </si>
  <si>
    <t>シンシュウダイガクイガクブフゾクビョウイン</t>
  </si>
  <si>
    <t xml:space="preserve">長野県諏訪市湖岸通り 5-11-50 </t>
  </si>
  <si>
    <t>スワセキジュウジビョウイン</t>
  </si>
  <si>
    <t>ナガノマツシロソウゴウビョウイン</t>
  </si>
  <si>
    <t>ナガノセキジュウジビョウイン</t>
  </si>
  <si>
    <t>ナガノシミンビョウイン</t>
  </si>
  <si>
    <t>長野県厚生農業協同組合連合会北信総合病院</t>
  </si>
  <si>
    <t>383-8505</t>
  </si>
  <si>
    <t xml:space="preserve">長野県中野市西 1-5-63 </t>
  </si>
  <si>
    <t>ジェイエイナガノコウセイレン　ホクシンソウゴウビョウイン</t>
  </si>
  <si>
    <t>ドクリギョウセイホウジンコクリツビョウインキコウシンシュウウエダイリョウセンター</t>
  </si>
  <si>
    <t>コクリツダイガクホウジントウカイコクリツダイガクキコウ　ギフダイガクイガクブフゾクビョウイン</t>
  </si>
  <si>
    <t>ギフケンソウゴウイリョウセンター</t>
  </si>
  <si>
    <t>ギホクコウセイビョウイン</t>
  </si>
  <si>
    <t>岐阜・西濃医療センター　西濃厚生病院</t>
  </si>
  <si>
    <t xml:space="preserve">岐阜県揖斐郡大野町下磯293-1 </t>
  </si>
  <si>
    <t>ギフコウセイレン　セイノウコウセイビョウイン</t>
  </si>
  <si>
    <t>アサヒダイガクビョウイン</t>
  </si>
  <si>
    <t>マツナミソウゴウビョウイン</t>
  </si>
  <si>
    <t>タヵヤマセキジュウジビョウイン</t>
  </si>
  <si>
    <t>チュウブコクサイイリョウセンター</t>
  </si>
  <si>
    <t>ソウゴウダイユウカイビョウイン</t>
  </si>
  <si>
    <t>シズオカケンリツソウゴウビョウイン</t>
  </si>
  <si>
    <t>シズオカサイセイカイソウゴウビョウイン</t>
  </si>
  <si>
    <t xml:space="preserve">静岡県浜松市中央区半田山 1-20-1 </t>
  </si>
  <si>
    <t>ハママツイカダイガクイガクブフゾクビョウイン</t>
  </si>
  <si>
    <t>シズカシリツシズオカビョウイン</t>
  </si>
  <si>
    <t>ハママツイリョウセンター</t>
  </si>
  <si>
    <t>社会福祉法人聖隷福祉事業団　総合病院聖隷浜松病院</t>
    <phoneticPr fontId="3"/>
  </si>
  <si>
    <t>2217110861</t>
  </si>
  <si>
    <t>静岡県</t>
    <phoneticPr fontId="3"/>
  </si>
  <si>
    <t xml:space="preserve">静岡県浜松市中区住吉 2-12-12 </t>
    <phoneticPr fontId="3"/>
  </si>
  <si>
    <t>認定無し</t>
    <rPh sb="0" eb="2">
      <t>ニンテイ</t>
    </rPh>
    <rPh sb="2" eb="3">
      <t>ナ</t>
    </rPh>
    <phoneticPr fontId="3"/>
  </si>
  <si>
    <t>ソウゴウビョウイン　セイレイハママツビョウイン</t>
    <phoneticPr fontId="3"/>
  </si>
  <si>
    <t>国立大学法人　京都大学医学部附属病院</t>
    <phoneticPr fontId="7"/>
  </si>
  <si>
    <t>京都府</t>
    <phoneticPr fontId="7"/>
  </si>
  <si>
    <t xml:space="preserve">京都府京都市左京区聖護院川原町 54 </t>
    <phoneticPr fontId="7"/>
  </si>
  <si>
    <t>キョウトダイガクイガクブフゾクビョウイン</t>
    <phoneticPr fontId="7"/>
  </si>
  <si>
    <t>アイチイカダイガクビョウイン</t>
  </si>
  <si>
    <t>愛知県がんセンター</t>
    <phoneticPr fontId="7"/>
  </si>
  <si>
    <t>愛知県</t>
    <phoneticPr fontId="7"/>
  </si>
  <si>
    <t xml:space="preserve">愛知県名古屋市千種区鹿子殿 1-1 </t>
    <phoneticPr fontId="7"/>
  </si>
  <si>
    <t>アイチケンガンセンター</t>
    <phoneticPr fontId="7"/>
  </si>
  <si>
    <t>こうりつだいがくびょういん　なごやしりつだいがく</t>
  </si>
  <si>
    <t>ナゴヤエキサイカイビョウイン</t>
  </si>
  <si>
    <t>フジタイカダイガクビョウイン</t>
  </si>
  <si>
    <t>カゴシマダイガクビョウイン</t>
  </si>
  <si>
    <t>トヨタキネンビョウイン</t>
  </si>
  <si>
    <t>ナゴヤシリツダイガクイガクブトウブイリョウセンター</t>
  </si>
  <si>
    <t>イリョウホウジントヨタカイ　カリヤトヨタソウゴウビョウイン</t>
  </si>
  <si>
    <t>470-0396</t>
  </si>
  <si>
    <t xml:space="preserve">愛知県豊田市浄水町伊保原 500-1 </t>
  </si>
  <si>
    <t>アイチケンコウセイノウギョウキョウドウクミアイレンゴウ　トヨタコウセイビョウイン</t>
  </si>
  <si>
    <t>2311201541</t>
  </si>
  <si>
    <t xml:space="preserve">愛知県春日井市鷹来町 1-1-1 </t>
  </si>
  <si>
    <t>カスガイシミンビョウイン</t>
  </si>
  <si>
    <t>知多半島総合医療センター</t>
  </si>
  <si>
    <t>愛知県半田市横山町192</t>
  </si>
  <si>
    <t>チタハントウソウゴウイリョウセンター</t>
  </si>
  <si>
    <t>アイチケインコウセイノウギョウクミアイレンゴウカイアンジョウコウセイビョウイン</t>
  </si>
  <si>
    <t>社会医療法人愛生会総合上飯田第一病院</t>
  </si>
  <si>
    <t xml:space="preserve">愛知県名古屋市北区上飯田北町2-70 </t>
  </si>
  <si>
    <t>ソウゴウカミイイダダイイチビョウイン</t>
  </si>
  <si>
    <t>愛知県岡崎市高隆寺町五所合3-1</t>
  </si>
  <si>
    <t>コウリツニシチタソウゴウビョウイン</t>
  </si>
  <si>
    <t xml:space="preserve">愛知県弥富市前ヶ須町南本田 396 </t>
  </si>
  <si>
    <t>アイチケンコウセイレン　カイナンビョウイン</t>
  </si>
  <si>
    <t>知多半島りんくう病院</t>
  </si>
  <si>
    <t>愛知県厚生農業協同組合連合会江南厚生病院</t>
  </si>
  <si>
    <t>483-8704</t>
  </si>
  <si>
    <t xml:space="preserve">愛知県江南市高屋町大松原 137 </t>
  </si>
  <si>
    <t>コウナンコウセイビョウイン</t>
  </si>
  <si>
    <t>ナゴヤセントラルビョウイン</t>
  </si>
  <si>
    <t>457-8511</t>
  </si>
  <si>
    <t xml:space="preserve">愛知県名古屋市南区白水町 9番地 </t>
  </si>
  <si>
    <t>ダイドウビョウイン</t>
  </si>
  <si>
    <t>ミエダイガクイガクブフゾクビョウイン</t>
  </si>
  <si>
    <t>サイセイカイマツサカソウゴウビョウイン</t>
  </si>
  <si>
    <t>イセセキジュウジビョウイン</t>
  </si>
  <si>
    <t>ミエケンコウセイノウギョウキョウドウクミアイレンゴウカイ　マツサカチュウオウソウゴウビョウイン</t>
  </si>
  <si>
    <t>チホウドクリツギョウセイホウジン　ミエケンリツソウゴウイリョウセンター</t>
  </si>
  <si>
    <t>クワナシソウゴウイリョウセンター</t>
  </si>
  <si>
    <t>シガイカダイガクイガクブフゾクビョウイン</t>
  </si>
  <si>
    <t>シャカイイリョウホウジンセイチョウカイベルランドソウゴウビョウイン</t>
  </si>
  <si>
    <t>ナガハマセキジュウジビョウイン</t>
  </si>
  <si>
    <t>独立行政法人地域医療機能推進機構　滋賀病院</t>
  </si>
  <si>
    <t xml:space="preserve">滋賀県大津市富士見台16-1 </t>
  </si>
  <si>
    <t>ドクリツギョウセイホウジン　チイキイリョウキノウスイシンキコウシガビョウイン</t>
  </si>
  <si>
    <t>カンサイイカダイガクフゾクビョウイン</t>
  </si>
  <si>
    <t>キョウトダイガクイガクブフゾクビョウイン</t>
  </si>
  <si>
    <t>オオツセキジュウジビョウイン</t>
  </si>
  <si>
    <t>コウエキザイダンホウジンンテンリヨロヅソウダンショビョウイン</t>
  </si>
  <si>
    <t>ニホンセキジュウジシャ　オオサカセキジュウジビョウイン</t>
  </si>
  <si>
    <t>チホウドクリツギョウセイホウジンキョウトシリツビョウインキコウ　キョウトシリツビョウイン</t>
  </si>
  <si>
    <t>コウベシリツニシコウベイリョウセンター</t>
  </si>
  <si>
    <t>ヒメジイリョウセンター</t>
  </si>
  <si>
    <t>29</t>
  </si>
  <si>
    <t>コウベシリツイリョウセンターチュウオウシミンビョウイン</t>
  </si>
  <si>
    <t>フクイセキジュウジビョウイン</t>
  </si>
  <si>
    <t>公益財団法人　田附興風会　医学研究所　北野病院</t>
  </si>
  <si>
    <t>コウエキザイダンホウジン　タヅケコウフウカイ　イガクケンキュウショ　キタノビョウイン</t>
  </si>
  <si>
    <t>シャカイフクシホウジンキョウトシャカイジギョウザイダン　キョウトカツラビョウイン</t>
  </si>
  <si>
    <t>コウエキザイダンホウジン　オオハラキネンクラシキチュウオウイリョウキコウ　クラシキチュウオウビョウイン</t>
  </si>
  <si>
    <t>コウベイチリツイリョウセンター　ニシシミンビョウイン</t>
  </si>
  <si>
    <t>シャカイイリョウホウジン　シンコウキネンカイ　シンコウキネンビョウイン</t>
  </si>
  <si>
    <t>ナラケンソウゴウイリョウセンター</t>
  </si>
  <si>
    <t>コウエキシャダンホウジン　キョウトホケンカイ　キョウトミンイレンチュウオウビョウイン</t>
  </si>
  <si>
    <t>医療法人社団志高会　三菱京都病院</t>
  </si>
  <si>
    <t xml:space="preserve">京都府京都市西京区桂御所町 1 </t>
  </si>
  <si>
    <t>イリョウホウジンシャダンシコウカイミツビシキョウトビョウイン</t>
  </si>
  <si>
    <t>医療法人財団今井会足立病院　足立乳腺クリニック</t>
  </si>
  <si>
    <t xml:space="preserve">京都府京都市北区上賀茂松本町 98 </t>
  </si>
  <si>
    <t>アダチニュウセンクリニック</t>
  </si>
  <si>
    <t>シャカイフクシホウジンオンシザイダン　オオサフサイセイカイノエビョウイン</t>
  </si>
  <si>
    <t>医療法人　喜水会　乳腺外科　仁尾クリニック</t>
  </si>
  <si>
    <t>イリョウホウジン　キスイカイ　ニュウセンゲカ　ニオクリニック</t>
  </si>
  <si>
    <t>ウジトクシュウカイビョウイン</t>
  </si>
  <si>
    <t>キョウトフリツイカダイガクフゾクビョウイン</t>
  </si>
  <si>
    <t>京都府立医科大学乳腺外科専門医研修カリキュラム</t>
  </si>
  <si>
    <t>2510601897</t>
  </si>
  <si>
    <t>マツシタキネンビョウイン</t>
  </si>
  <si>
    <t>シリツナラビョウイン</t>
  </si>
  <si>
    <t>キョウトヤマシロソウゴウイリョウセンター</t>
  </si>
  <si>
    <t>673-8501</t>
  </si>
  <si>
    <t xml:space="preserve">兵庫県明石市鷹匠町 1-33 </t>
  </si>
  <si>
    <t>チホウドクリツギョウセイホウジンアカシシリツシミンビョウイン</t>
  </si>
  <si>
    <t xml:space="preserve">大阪府大阪市阿倍野区松崎町1-2-22 </t>
  </si>
  <si>
    <t>ジェイアールニシニホンオオサカテツドウビョウイン</t>
  </si>
  <si>
    <t>医療法人社団　洛和会　音羽病院</t>
  </si>
  <si>
    <t>ラクワカイオトワビョウイン</t>
  </si>
  <si>
    <t>医療法人　加藤乳腺クリニック　</t>
  </si>
  <si>
    <t xml:space="preserve">滋賀県草津市西大路町 8-12 </t>
  </si>
  <si>
    <t>イリョウホウジン　カトウニュウセンクリニック</t>
  </si>
  <si>
    <t>オオエニュウセンクリニック</t>
  </si>
  <si>
    <t>カメオカシリツビョウイン</t>
  </si>
  <si>
    <t>シャカイイリョウホウジンオカモトビョウイン（ザイダン）キョウトオカモトキネンビョウイン</t>
  </si>
  <si>
    <t>イリョウホウジンシャダン　セキテツカイ　キョウトタナベチュウオウビョウイン</t>
  </si>
  <si>
    <t>チホウドクリツギョウセイホウジンオオサカフリツキコウオオサカコクサイガンセンター</t>
  </si>
  <si>
    <t>カンサイイカダイガクコオリビョウイン</t>
  </si>
  <si>
    <t>キンキタイガクビョウイン</t>
  </si>
  <si>
    <t>大阪狭山市大野東３７７－２</t>
  </si>
  <si>
    <t>キンキダイガクナラビョウイン</t>
  </si>
  <si>
    <t>オオサカハビキノイリョウセンター</t>
  </si>
  <si>
    <t>オオサカイカヤッカダイガクフゾクビョウイン</t>
  </si>
  <si>
    <t>コクリツビョウインキコウ　オオサカミナミイリョウセンター</t>
  </si>
  <si>
    <t>タカツキセキジュウジビョウイン</t>
  </si>
  <si>
    <t>大阪府済生会吹田病院</t>
  </si>
  <si>
    <t xml:space="preserve">大阪府吹田市川園町 1-2 </t>
  </si>
  <si>
    <t>オオサカフサイセイカイスイタビョウイン</t>
  </si>
  <si>
    <t>シャカイイリョウホウジン　アイジンカイ　タカツキビョウイン</t>
  </si>
  <si>
    <t>シュンジュウカイ　シロヤマビョウイン</t>
  </si>
  <si>
    <t>オオサカシリツソウゴウイリョウセンター</t>
  </si>
  <si>
    <t>オオサカコウリツダイガクイガクブフゾクビョウイン</t>
  </si>
  <si>
    <t>イッパンザイダンホウジン　スミトモビョウイン</t>
  </si>
  <si>
    <t>ミナミオオサカビョウイン</t>
  </si>
  <si>
    <t>社会福祉法人恩賜財団済生会支部　大阪府済生会中津病院</t>
  </si>
  <si>
    <t xml:space="preserve">大阪府大阪市北区芝田 2-10-39 </t>
  </si>
  <si>
    <t>シャカイフクシホウジンオンシザイダンサイセイカイシブオオサカフサイセイカイナカツビョウイン</t>
  </si>
  <si>
    <t>ヨドガワキリストキョウビョウイン</t>
  </si>
  <si>
    <t>イズミシリツソウゴウイリョウセンター</t>
  </si>
  <si>
    <t>イシキリセイキビョウイン</t>
  </si>
  <si>
    <t>泉大津急性期メディカルセンター</t>
    <phoneticPr fontId="7"/>
  </si>
  <si>
    <t>595-0031</t>
  </si>
  <si>
    <t xml:space="preserve">泉大津市我孫子97番1 </t>
    <phoneticPr fontId="7"/>
  </si>
  <si>
    <t>イズミオオツキュウセイキメディカルセンター</t>
    <phoneticPr fontId="7"/>
  </si>
  <si>
    <t>オオサカダイガクイガクブフゾクビョウイン</t>
  </si>
  <si>
    <t>大阪府泉佐野市りんくう往来北2-23</t>
  </si>
  <si>
    <t>リンクウソウゴウイリョウセンター</t>
  </si>
  <si>
    <t>ドクリツギョウセイホウジンロウドウシャケンコウアンゼンキコウ　カンサイロウサイビョウイン</t>
  </si>
  <si>
    <t>コクリツビョウインオオサカイリョウセンター</t>
  </si>
  <si>
    <t xml:space="preserve">大阪府堺市西区家原寺町1-1-1 </t>
  </si>
  <si>
    <t>サカイシリツソウゴウイリョウセンター</t>
  </si>
  <si>
    <t>チホウドクリツギョウセイホウジン　シリツスイタシミンビョウイン</t>
  </si>
  <si>
    <t>シリツトヨナカビョウイン</t>
  </si>
  <si>
    <t>オオサカフサイセイカイセンリビョウイン</t>
  </si>
  <si>
    <t>543-8922</t>
  </si>
  <si>
    <t>大阪府大阪市天王寺区烏ケ辻２－６－４０</t>
  </si>
  <si>
    <t>オオサカケイサツビョウイン</t>
  </si>
  <si>
    <t>オオサカビョウイン</t>
  </si>
  <si>
    <t>オオサカキュウセイキ・ソウゴウイリョウセンター</t>
  </si>
  <si>
    <t>大阪府東大阪市西岩田3-4-5</t>
  </si>
  <si>
    <t>シリツヒガシオオサカイリョウセンター</t>
  </si>
  <si>
    <t>ドクリツギョウセイホウジン　ロウドウシャアンゼンキコウ　オオサカロウサイビョウイン</t>
  </si>
  <si>
    <t>シャカイイリョウホウジン　カンサイメディカルビョウイン</t>
  </si>
  <si>
    <t>オオサカブレストクリニック</t>
  </si>
  <si>
    <t>医療法人啓明会相原病院</t>
  </si>
  <si>
    <t>イリョウホウジン　ケイメイカイ　アイハラビョウイン</t>
  </si>
  <si>
    <t>シャカイイリョウホウジンオオミチカイ　モリノミヤビョウイン</t>
  </si>
  <si>
    <t>タネソウゴウビョウイン</t>
  </si>
  <si>
    <t>医療法人医誠会　医誠会国際総合病院</t>
    <phoneticPr fontId="7"/>
  </si>
  <si>
    <t xml:space="preserve">大阪市北区南扇町4-14 </t>
    <phoneticPr fontId="7"/>
  </si>
  <si>
    <t>イセイカイコクサイソウゴウビョウイン</t>
    <phoneticPr fontId="7"/>
  </si>
  <si>
    <t>大阪国際がんセンター乳腺外科専門医研修カリキュラム</t>
  </si>
  <si>
    <t>ナラケンリツイカダイガクフゾクビョウイン</t>
  </si>
  <si>
    <t>ヒョウゴイカダイガク　ニュウセン・ナイブンピツゲカ</t>
  </si>
  <si>
    <t>ワカヤマケンリツイカダイガク</t>
  </si>
  <si>
    <t>カワニシシリツソウゴウイリョウセンター</t>
  </si>
  <si>
    <t>神戸アドベンチスト病院</t>
  </si>
  <si>
    <t>2815000589</t>
  </si>
  <si>
    <t xml:space="preserve">兵庫県神戸市北区有野台 8-4-1 </t>
  </si>
  <si>
    <t>シュウキョウホウジンコウベアドベンチストビョウイン</t>
  </si>
  <si>
    <t>近畿</t>
    <phoneticPr fontId="3"/>
  </si>
  <si>
    <t>兵庫県立西宮総合医療センター</t>
    <phoneticPr fontId="3"/>
  </si>
  <si>
    <t>663-8241</t>
  </si>
  <si>
    <t>西宮市津門大塚町11番62号</t>
    <phoneticPr fontId="3"/>
  </si>
  <si>
    <t>ヒョウゴケンリツニシノミヤソウゴウイリョウセンター</t>
    <phoneticPr fontId="3"/>
  </si>
  <si>
    <t>コウナンイリョウセンター</t>
  </si>
  <si>
    <t>コウベダイガクイガクブフゾクビョウイン</t>
  </si>
  <si>
    <t>コウベダイガクフゾクビョウイン　コクサイガン・イリョウケンキュウセンター　</t>
  </si>
  <si>
    <t>カコガワチュウオウシミンビョウイン</t>
  </si>
  <si>
    <t>キワビョウイン</t>
  </si>
  <si>
    <t>白浜はまゆう病院</t>
    <phoneticPr fontId="7"/>
  </si>
  <si>
    <t>和歌山県</t>
    <phoneticPr fontId="7"/>
  </si>
  <si>
    <t xml:space="preserve">和歌山県西牟婁郡白浜町1447 </t>
    <phoneticPr fontId="7"/>
  </si>
  <si>
    <t>シラハマハマユウビョウイン</t>
    <phoneticPr fontId="7"/>
  </si>
  <si>
    <t>泉大津市立周産期小児医療センター</t>
  </si>
  <si>
    <t xml:space="preserve">泉大津市下条町16番1号 </t>
  </si>
  <si>
    <t>イズミオオツシリツシュウサンキショウニイリョウセンター</t>
  </si>
  <si>
    <t>トットリダイガクイガクブフゾクビョウイン</t>
  </si>
  <si>
    <t>ドクリツギョウセイホウジン　コクリツビョウインキコウ　ヨナゴイリョウセンター</t>
  </si>
  <si>
    <t>シマネダイガクイガクブフゾクビョウイン</t>
  </si>
  <si>
    <t>マツエセキジュウジビョウイン</t>
  </si>
  <si>
    <t>中国・四国</t>
    <phoneticPr fontId="7"/>
  </si>
  <si>
    <t>鳥取赤十字病院</t>
    <phoneticPr fontId="7"/>
  </si>
  <si>
    <t>鳥取県</t>
    <phoneticPr fontId="7"/>
  </si>
  <si>
    <t xml:space="preserve">鳥取県鳥取市尚徳町 117 </t>
    <phoneticPr fontId="7"/>
  </si>
  <si>
    <t>トットリセキジュウジビョウイン</t>
    <phoneticPr fontId="7"/>
  </si>
  <si>
    <t>川崎医科大学付属病院乳腺外科専門医研修カリキュラム</t>
  </si>
  <si>
    <t>カワサキイカダイガクフゾクビョウイン</t>
  </si>
  <si>
    <t>オカヤマダイガクビョウイン</t>
  </si>
  <si>
    <t>オカヤマセキジュウジビョウイン</t>
  </si>
  <si>
    <t>ヒメジセキジュウジビョウイン</t>
  </si>
  <si>
    <t>天声会　おおもと病院</t>
  </si>
  <si>
    <t>テンセイカイ　オオモトビョウイン</t>
  </si>
  <si>
    <t>カガワロウサイビョウイン</t>
  </si>
  <si>
    <t>オカヤマイリョウセンター</t>
  </si>
  <si>
    <t>コクリツビョウインキコウ　イワクニイリョウセンター</t>
  </si>
  <si>
    <t>フクヤマイリョウセンター</t>
  </si>
  <si>
    <t>ミトヨソウゴウビョウイン</t>
  </si>
  <si>
    <t>オカヤマダイガクコウイキ</t>
  </si>
  <si>
    <t>ヒメジセイマリアビョウイン</t>
  </si>
  <si>
    <t>オカヤマサイセイカイソウゴウビョウイン</t>
  </si>
  <si>
    <t>カガワケンリツチュウオウビョウイン</t>
  </si>
  <si>
    <t>680-8501</t>
  </si>
  <si>
    <t xml:space="preserve">鳥取県鳥取市的場 1-1 </t>
  </si>
  <si>
    <t>トットリシリツビョウイン</t>
  </si>
  <si>
    <t>オカヤマチュウオウビョウイン</t>
  </si>
  <si>
    <t>広島乳腺外科専門医研修カリキュラム</t>
    <phoneticPr fontId="7"/>
  </si>
  <si>
    <t>広島大学病院</t>
    <phoneticPr fontId="7"/>
  </si>
  <si>
    <t>広島県</t>
    <phoneticPr fontId="7"/>
  </si>
  <si>
    <t xml:space="preserve">広島県広島市南区霞 1-2-3 </t>
    <phoneticPr fontId="7"/>
  </si>
  <si>
    <t>ヒロシマダイガクビョウイン</t>
    <phoneticPr fontId="7"/>
  </si>
  <si>
    <t>ドクリツギョウセイホウジンコクリツビョウインキコウ　クレイリョウセンター</t>
  </si>
  <si>
    <t>ヒロシマケンコウセイノウギョウキョウドウクミアイレンゴウカイ　オノミチソウゴウビョウイン</t>
  </si>
  <si>
    <t>広島県立広島病院</t>
    <rPh sb="0" eb="8">
      <t>ヒロシマケンリツヒロシマビョウイン</t>
    </rPh>
    <phoneticPr fontId="7"/>
  </si>
  <si>
    <t>3410126977</t>
  </si>
  <si>
    <t xml:space="preserve">広島県広島市南区宇品神田 1-5-54 </t>
    <phoneticPr fontId="7"/>
  </si>
  <si>
    <t>ケンリツヒロシマビョウイン</t>
    <phoneticPr fontId="7"/>
  </si>
  <si>
    <t>コクリツビョウインキコウ　ヒガシヒロシマイリョウセンター</t>
  </si>
  <si>
    <t>ジェイエーヒロシマソウゴウビョウイン</t>
  </si>
  <si>
    <t>シリツミヨシチュウオウビョウイン</t>
  </si>
  <si>
    <t>JCHO徳山中央病院</t>
  </si>
  <si>
    <t>ジェーコートクヤマチュウオウビョウイン</t>
  </si>
  <si>
    <t>ヤマグチケンリツソウゴウイリョウセンター</t>
  </si>
  <si>
    <t>ヤマグチダイガクイガクブフゾクビョウイン</t>
  </si>
  <si>
    <t>ヤマグチロウサイビョウイン</t>
  </si>
  <si>
    <t>シュウトウソウゴウビョウイン</t>
  </si>
  <si>
    <t>トクシマシミンビョウイン</t>
  </si>
  <si>
    <t>カガワダイガクイガクブフゾクビョウイン</t>
  </si>
  <si>
    <t>コウチダイガクイガクブフゾクビョウイン</t>
  </si>
  <si>
    <t>トクシマダイガクビョウイン</t>
  </si>
  <si>
    <t>タカマツセキジュウジビョウイン</t>
  </si>
  <si>
    <t>ドクリツギョウセイホウジン　コクリツビョウインキコウ　コウチビョウイン</t>
  </si>
  <si>
    <t>トクシマセキジュウジビョウイン</t>
  </si>
  <si>
    <t>タオカビョウイン</t>
  </si>
  <si>
    <t>シャカイイリョウホウジンジンセイカイ　ホソギビョウイン</t>
  </si>
  <si>
    <t>エヒメダイガクイガクブフゾクビョウイン</t>
  </si>
  <si>
    <t>マツヤマセキジュウジビョウインニュウセンゲカ</t>
  </si>
  <si>
    <t>シリツウワジマビョウイン</t>
  </si>
  <si>
    <t>シコクチュウオウビョウイン</t>
  </si>
  <si>
    <t>今治第一病院</t>
  </si>
  <si>
    <t xml:space="preserve">愛媛県今治市宮下町 1-1-21 </t>
  </si>
  <si>
    <t>シンセイカイイマバリダイイチビョウイン</t>
  </si>
  <si>
    <t>コウチセキジュウジビョウイン</t>
  </si>
  <si>
    <t xml:space="preserve">	高知県立幡多けんみん病院</t>
  </si>
  <si>
    <t xml:space="preserve">高知県宿毛市山奈町芳奈 3-1 </t>
  </si>
  <si>
    <t>コウチケンリツハタケンミンビョウイン</t>
  </si>
  <si>
    <t>社会医療法人　近森会　近森病院</t>
    <phoneticPr fontId="7"/>
  </si>
  <si>
    <t>780-8522</t>
  </si>
  <si>
    <t>高知県</t>
    <phoneticPr fontId="7"/>
  </si>
  <si>
    <t>高知市大川筋1丁目１－１６</t>
    <phoneticPr fontId="7"/>
  </si>
  <si>
    <t>シャカイイリョウホウジン　チカモリカイ　チカモリビョウイン</t>
    <phoneticPr fontId="7"/>
  </si>
  <si>
    <t>クルメダイガクビョウイン</t>
  </si>
  <si>
    <t>コクリツビョウインキコウ　キュウシュウイリョウセンター</t>
  </si>
  <si>
    <t>ドクリツギョウセイホウジンチイキイリョウキノウスイシンキコウジェイコークルメソウゴウビョウイン</t>
  </si>
  <si>
    <t>877-1292</t>
  </si>
  <si>
    <t xml:space="preserve">大分県日田市大字三和 643-7 </t>
  </si>
  <si>
    <t>オオイタケンサイセイカイヒタビョウイン</t>
  </si>
  <si>
    <t>ユキノセイボカイ　セイマリアビョウイン</t>
  </si>
  <si>
    <t>シャカイホケンタガワビョウイン</t>
  </si>
  <si>
    <t>社会医療法人青洲会　福岡青洲会病院</t>
  </si>
  <si>
    <t>シャカイイリョウホウジンセイシュウカイ　フクオカセイシュウカイビョウイン</t>
  </si>
  <si>
    <t>811-3298</t>
  </si>
  <si>
    <t xml:space="preserve">福岡県福津市日蒔野5丁目7番地の1 </t>
  </si>
  <si>
    <t>ムナカタスイコウカイソウゴウビョウイン</t>
  </si>
  <si>
    <t>九州</t>
    <phoneticPr fontId="7"/>
  </si>
  <si>
    <t>九州大学病院乳腺外科専門医研修カリキュラム</t>
  </si>
  <si>
    <t>キュウシュウダイガクビョウイン</t>
  </si>
  <si>
    <t>キュウシュウビョウイン</t>
  </si>
  <si>
    <t>キュウシュウダイガクビョウインベップビョウイン</t>
  </si>
  <si>
    <t>キタキュウシュウシリツイリョウセンター</t>
  </si>
  <si>
    <t>イイヅカビョウイン</t>
  </si>
  <si>
    <t>国家公務員共済組合連合会浜の町病院</t>
  </si>
  <si>
    <t>フクオカケンサイセイカイフクオカソウゴウビョウイン</t>
  </si>
  <si>
    <t>公立学校共済組合九州中央病院</t>
  </si>
  <si>
    <t>キュウシュウチュウオウビョウイン</t>
  </si>
  <si>
    <t>フクオカセキジュウジビョウイン</t>
  </si>
  <si>
    <t>セイテツキネンヤハタビョウイン</t>
  </si>
  <si>
    <t>オオイタセキジュウジビョウイン</t>
  </si>
  <si>
    <t>サイセイカイカラツビョウイン</t>
  </si>
  <si>
    <t>ウエオニュウセンゲカ</t>
  </si>
  <si>
    <t>カラツセキジュウジビョウイン</t>
  </si>
  <si>
    <t>ヒロセビョウイン</t>
  </si>
  <si>
    <t>ハラサンシンビョウイン</t>
  </si>
  <si>
    <t>祐愛会織田病院</t>
  </si>
  <si>
    <t>オダビョウイン</t>
  </si>
  <si>
    <t>JCHO久留米総合病院乳腺外科専門医研修カリキュラム</t>
    <phoneticPr fontId="7"/>
  </si>
  <si>
    <t>宗像水光会総合病院</t>
    <phoneticPr fontId="7"/>
  </si>
  <si>
    <t>福岡県</t>
    <phoneticPr fontId="7"/>
  </si>
  <si>
    <t xml:space="preserve">福岡県福津市日蒔野5丁目7番地の1 </t>
    <phoneticPr fontId="7"/>
  </si>
  <si>
    <t>ムナカタスイコウカイソウゴウビョウイン</t>
    <phoneticPr fontId="7"/>
  </si>
  <si>
    <t>北九州市立医療センター</t>
    <phoneticPr fontId="7"/>
  </si>
  <si>
    <t xml:space="preserve">福岡県北九州市小倉北区馬借2-1-1 </t>
    <phoneticPr fontId="7"/>
  </si>
  <si>
    <t>キタキュウシュウシリツイリョウセンター</t>
    <phoneticPr fontId="7"/>
  </si>
  <si>
    <t>フクオカダイガクビョウイン</t>
  </si>
  <si>
    <t>サンギョウイカダイガクビョウイン</t>
  </si>
  <si>
    <t xml:space="preserve">福岡県筑紫野市俗明院1-1-1 </t>
  </si>
  <si>
    <t>フクオカダイガクチクシビョウイン</t>
  </si>
  <si>
    <t>キタキュウシュウソウゴウビョウイン</t>
  </si>
  <si>
    <t xml:space="preserve">福岡県福岡市西区石丸 4-3-1 </t>
  </si>
  <si>
    <t>イトシマイシカイビョウイン</t>
  </si>
  <si>
    <t>ナガサキダイガクビョウイン</t>
  </si>
  <si>
    <t>日本赤十字社　　長崎原爆病院</t>
  </si>
  <si>
    <t>4218113241</t>
  </si>
  <si>
    <t>オイカワビョウイン</t>
  </si>
  <si>
    <t>サセボシソウゴウイリョウセンター</t>
  </si>
  <si>
    <t>4218010066</t>
  </si>
  <si>
    <t>国立病院機構長崎医療センター</t>
  </si>
  <si>
    <t>コクリツビョウインキコウナガサキイリョウセンター</t>
  </si>
  <si>
    <t>地方独立行政法人長崎市立病院機構長崎みなとメディカルセンター</t>
  </si>
  <si>
    <t>国立病院機構佐賀病院</t>
    <phoneticPr fontId="7"/>
  </si>
  <si>
    <t>佐賀県</t>
    <phoneticPr fontId="7"/>
  </si>
  <si>
    <t xml:space="preserve">佐賀県佐賀市日の出 1-20-1 </t>
    <phoneticPr fontId="7"/>
  </si>
  <si>
    <t>コクリビョウインキコウ　サガビョウイン</t>
    <phoneticPr fontId="7"/>
  </si>
  <si>
    <t>ドクリツギョウセイホウジン　ロウドウシャアンゼンキコウ　ナガサキロウサイビョウイン</t>
  </si>
  <si>
    <t>独立行政法人国立病院機構嬉野医療センター</t>
  </si>
  <si>
    <t>ウレシノイリョウセンター</t>
  </si>
  <si>
    <t>クマモトダイガクイガクブフゾクビョウイン</t>
  </si>
  <si>
    <t>4318210327</t>
  </si>
  <si>
    <t>4318210079</t>
  </si>
  <si>
    <t>クマモトセキジュウジビョウイン</t>
  </si>
  <si>
    <t>4318210947</t>
  </si>
  <si>
    <t>クマモトロウサイビョウイン</t>
  </si>
  <si>
    <t>クマモトニュウセンイチョウゲカビョウイン</t>
  </si>
  <si>
    <t>創起会　くまもと森都総合病院</t>
  </si>
  <si>
    <t>862-8655</t>
  </si>
  <si>
    <t xml:space="preserve">熊本県熊本市中央区大江3-2-65 </t>
  </si>
  <si>
    <t>ソウキカイクマモトシントソウゴウビョウイン</t>
  </si>
  <si>
    <t>大分県立病院乳腺外科専門医研修カリキュラム</t>
    <phoneticPr fontId="7"/>
  </si>
  <si>
    <t>大分県立病院</t>
    <phoneticPr fontId="7"/>
  </si>
  <si>
    <t>大分県</t>
    <phoneticPr fontId="7"/>
  </si>
  <si>
    <t xml:space="preserve">大分県大分市豊饒 476 </t>
    <phoneticPr fontId="7"/>
  </si>
  <si>
    <t>オオイタケンリツビョウイン</t>
    <phoneticPr fontId="7"/>
  </si>
  <si>
    <t>イリョウホウジンミヤザキハクアイカイ　サガラビョウインミヤザキ</t>
  </si>
  <si>
    <t>ミヤザキダイガクイガクブフゾクビョウイン</t>
  </si>
  <si>
    <t>鹿児島大学病院</t>
    <phoneticPr fontId="7"/>
  </si>
  <si>
    <t>鹿児島県</t>
    <phoneticPr fontId="7"/>
  </si>
  <si>
    <t xml:space="preserve">鹿児島県鹿児島市桜ヶ丘 8-35-1 </t>
    <phoneticPr fontId="7"/>
  </si>
  <si>
    <t>カゴシマダイガクビョウイン</t>
    <phoneticPr fontId="7"/>
  </si>
  <si>
    <t>医療法人あさひ会かねこクリニック</t>
  </si>
  <si>
    <t xml:space="preserve">鹿児島県鹿児島市上荒田町 8-6 </t>
  </si>
  <si>
    <t>カネコクリニック</t>
  </si>
  <si>
    <t>中頭病院乳腺外科専門医研修カリキュラム</t>
  </si>
  <si>
    <t>ナハニシクリニック</t>
  </si>
  <si>
    <t>902-8511</t>
  </si>
  <si>
    <t xml:space="preserve">沖縄県那覇市古島 2-31-1 </t>
  </si>
  <si>
    <t>ナハシリツビョウイン</t>
  </si>
  <si>
    <t>浦添総合病院</t>
  </si>
  <si>
    <t>沖縄県浦添市前田一丁目56番1号</t>
  </si>
  <si>
    <t>ウラソエソウゴウビョウイン</t>
  </si>
  <si>
    <t>社会医療法人かりゆし会　ハートライフ病院</t>
  </si>
  <si>
    <t>901-2492</t>
  </si>
  <si>
    <t xml:space="preserve">沖縄県中頭郡中城村伊集 208 </t>
  </si>
  <si>
    <t>シャカイイリョウホウジンカリユシカイ　ハートライフビョウイン</t>
  </si>
  <si>
    <t>乳腺・甲状腺クリニック　うらそえ</t>
  </si>
  <si>
    <t>901-2113</t>
  </si>
  <si>
    <t xml:space="preserve">浦添市大平1－11－5 </t>
  </si>
  <si>
    <t>ニュウセン・コウジョウセンクリニック　ウラソエ</t>
  </si>
  <si>
    <t>外科学会　 令和8（2026）年度；日本専門医機構による外科領域専門研修プログラムの一次審査結果のお知らせ　2026年7月7日</t>
    <rPh sb="0" eb="2">
      <t>ゲカ</t>
    </rPh>
    <rPh sb="2" eb="4">
      <t>ガッカイ</t>
    </rPh>
    <phoneticPr fontId="3"/>
  </si>
  <si>
    <t>https://www.jssoc.or.jp/modules/specialist/index.php?content_id=138</t>
  </si>
  <si>
    <t>函館五稜郭病院外科専門研修プログラム</t>
  </si>
  <si>
    <t>函館五稜郭病院</t>
  </si>
  <si>
    <t>市立函館病院外科専門研修プログラム</t>
  </si>
  <si>
    <t>市立札幌病院外科専門研修プログラム</t>
  </si>
  <si>
    <t>岩手県立胆沢病院外科専門研修プログラム</t>
  </si>
  <si>
    <t>竹田綜合病院外科専門研修プログラム</t>
  </si>
  <si>
    <t>国際医療福祉大学那須医療センター外科専門研修プログラム</t>
  </si>
  <si>
    <t>国際医療福祉大学那須医療センター</t>
  </si>
  <si>
    <t>済生会宇都宮病院外科専門研修プログラム</t>
  </si>
  <si>
    <t>社会福祉法人恩賜財団済生会支部　栃木県済生会宇都宮病院</t>
  </si>
  <si>
    <t>埼玉県済生会加須病院外科専門研修プログラム</t>
  </si>
  <si>
    <t>埼玉県済生会加須病院</t>
  </si>
  <si>
    <t>深谷赤十字病院外科専門研修プログラム</t>
  </si>
  <si>
    <t>埼玉医科大学病院外科専門研修プログラム</t>
  </si>
  <si>
    <t>埼玉医科大学病院</t>
  </si>
  <si>
    <t>戸田中央総合病院外科専門医研修プログラム</t>
  </si>
  <si>
    <t>医療法人社団東光会　戸田中央総合病院</t>
  </si>
  <si>
    <t>国際医療福祉大学市川総合病院外科専門医研修プログラム</t>
  </si>
  <si>
    <t>国際医療福祉大学市川総合病院</t>
  </si>
  <si>
    <t>昭和医科大学病院外科専門医研修プログラム</t>
  </si>
  <si>
    <t>東京科学大学外科専門研修プログラム（サブスペシャルティ連動型）</t>
  </si>
  <si>
    <t>国立国際医療センター外科専門医研修プログラム</t>
  </si>
  <si>
    <t>国立健康危機管理研究機構　国立国際医療センター</t>
  </si>
  <si>
    <t>関東中央病院外科専門研修プログラム</t>
  </si>
  <si>
    <t>東京都済生会中央病院　　外科専門研修プログラム</t>
  </si>
  <si>
    <t>昭和医科大学横浜市北部病院外科研修プログラム</t>
  </si>
  <si>
    <t>昭和医科大学横浜市北部病院</t>
  </si>
  <si>
    <t>湘南鎌倉総合外科専門研修プログラム</t>
  </si>
  <si>
    <t>湘南藤沢徳洲会病院　外科専門研修プログラム</t>
  </si>
  <si>
    <t>静岡済生会総合病院外科専門研修プログラム</t>
  </si>
  <si>
    <t>国立病院機構静岡医療センター外科専門医研修プログラム</t>
  </si>
  <si>
    <t>独立行政法人国立病院機構静岡医療センター</t>
  </si>
  <si>
    <t>安城更生病院　外科専門研修プログラム</t>
  </si>
  <si>
    <t>吹田徳洲会病院外科専門研修プログラム</t>
  </si>
  <si>
    <t>医療法人徳洲会　吹田徳洲会病院</t>
  </si>
  <si>
    <t>甲子園明和外科専門研修プログラム</t>
  </si>
  <si>
    <t>明和病院</t>
  </si>
  <si>
    <t>国立大学法人　琉球大学病院</t>
  </si>
  <si>
    <r>
      <rPr>
        <b/>
        <sz val="11"/>
        <rFont val="メイリオ"/>
        <family val="3"/>
        <charset val="128"/>
      </rPr>
      <t>外科領域</t>
    </r>
    <r>
      <rPr>
        <b/>
        <sz val="10.5"/>
        <rFont val="メイリオ"/>
        <family val="3"/>
        <charset val="128"/>
      </rPr>
      <t>専門研修プログラム（2026年度）</t>
    </r>
    <rPh sb="18" eb="20">
      <t>ネンド</t>
    </rPh>
    <phoneticPr fontId="3"/>
  </si>
  <si>
    <r>
      <t>2025年が不足する場合のみ2024年の業績を記入すること。ただし、昨年度までの施設申請に用いたものは不可。</t>
    </r>
    <r>
      <rPr>
        <b/>
        <sz val="11"/>
        <color rgb="FFFF0000"/>
        <rFont val="メイリオ"/>
        <family val="3"/>
        <charset val="128"/>
      </rPr>
      <t>※今年の申請までの特別措置。来年から不可。</t>
    </r>
    <rPh sb="4" eb="5">
      <t>ネン</t>
    </rPh>
    <rPh sb="6" eb="8">
      <t>フソク</t>
    </rPh>
    <rPh sb="10" eb="12">
      <t>バアイ</t>
    </rPh>
    <rPh sb="18" eb="19">
      <t>ネン</t>
    </rPh>
    <rPh sb="20" eb="22">
      <t>ギョウセキ</t>
    </rPh>
    <rPh sb="23" eb="25">
      <t>キニュウ</t>
    </rPh>
    <rPh sb="34" eb="37">
      <t>サクネンド</t>
    </rPh>
    <rPh sb="40" eb="42">
      <t>シセツ</t>
    </rPh>
    <rPh sb="42" eb="44">
      <t>シンセイ</t>
    </rPh>
    <rPh sb="45" eb="46">
      <t>モチ</t>
    </rPh>
    <rPh sb="51" eb="53">
      <t>フカ</t>
    </rPh>
    <rPh sb="55" eb="57">
      <t>コトシ</t>
    </rPh>
    <rPh sb="58" eb="60">
      <t>シンセイ</t>
    </rPh>
    <rPh sb="63" eb="65">
      <t>トクベツ</t>
    </rPh>
    <rPh sb="65" eb="67">
      <t>ソチ</t>
    </rPh>
    <rPh sb="68" eb="70">
      <t>ライネン</t>
    </rPh>
    <rPh sb="72" eb="74">
      <t>フカ</t>
    </rPh>
    <phoneticPr fontId="3"/>
  </si>
  <si>
    <t>カリキュラムのまとめシートに貼り付け</t>
    <rPh sb="14" eb="15">
      <t>ハ</t>
    </rPh>
    <rPh sb="16" eb="17">
      <t>ツ</t>
    </rPh>
    <phoneticPr fontId="3"/>
  </si>
  <si>
    <t>外科専門医のまとめシートに貼り付け</t>
    <rPh sb="0" eb="2">
      <t>ゲカ</t>
    </rPh>
    <rPh sb="2" eb="5">
      <t>センモンイ</t>
    </rPh>
    <rPh sb="13" eb="14">
      <t>ハ</t>
    </rPh>
    <rPh sb="15" eb="16">
      <t>ツ</t>
    </rPh>
    <phoneticPr fontId="3"/>
  </si>
  <si>
    <t>専門医・指導医を持っているかどうかのチェックは大きな表を作成した時点で一括で行う（申請中も含む）</t>
    <rPh sb="0" eb="3">
      <t>センモンイ</t>
    </rPh>
    <rPh sb="4" eb="7">
      <t>シドウイ</t>
    </rPh>
    <rPh sb="8" eb="9">
      <t>モ</t>
    </rPh>
    <rPh sb="23" eb="24">
      <t>オオ</t>
    </rPh>
    <rPh sb="26" eb="27">
      <t>ヒョウ</t>
    </rPh>
    <rPh sb="28" eb="30">
      <t>サクセイ</t>
    </rPh>
    <rPh sb="32" eb="34">
      <t>ジテン</t>
    </rPh>
    <rPh sb="35" eb="37">
      <t>イッカツ</t>
    </rPh>
    <rPh sb="38" eb="39">
      <t>オコナ</t>
    </rPh>
    <rPh sb="41" eb="44">
      <t>シンセイチュウ</t>
    </rPh>
    <rPh sb="45" eb="46">
      <t>フク</t>
    </rPh>
    <phoneticPr fontId="3"/>
  </si>
  <si>
    <t>大きな表にしたときに資格を持っているかを分かるようにするには、大きな表に専門医・指導医のシートを設ける</t>
    <rPh sb="0" eb="1">
      <t>オオ</t>
    </rPh>
    <rPh sb="3" eb="4">
      <t>ヒョウ</t>
    </rPh>
    <rPh sb="10" eb="12">
      <t>シカク</t>
    </rPh>
    <rPh sb="13" eb="14">
      <t>モ</t>
    </rPh>
    <rPh sb="20" eb="21">
      <t>ワ</t>
    </rPh>
    <rPh sb="31" eb="32">
      <t>オオ</t>
    </rPh>
    <rPh sb="34" eb="35">
      <t>ヒョウ</t>
    </rPh>
    <rPh sb="36" eb="39">
      <t>センモンイ</t>
    </rPh>
    <rPh sb="40" eb="43">
      <t>シドウイ</t>
    </rPh>
    <rPh sb="48" eb="49">
      <t>モウ</t>
    </rPh>
    <phoneticPr fontId="3"/>
  </si>
  <si>
    <t>2025年実績
NCD確認</t>
    <rPh sb="4" eb="5">
      <t>ネン</t>
    </rPh>
    <rPh sb="5" eb="7">
      <t>ジッセキ</t>
    </rPh>
    <phoneticPr fontId="3"/>
  </si>
  <si>
    <t>2025年度
実績数
（申告）</t>
    <rPh sb="4" eb="6">
      <t>ネンド</t>
    </rPh>
    <rPh sb="7" eb="9">
      <t>ジッセキ</t>
    </rPh>
    <rPh sb="9" eb="10">
      <t>スウ</t>
    </rPh>
    <rPh sb="12" eb="14">
      <t>シンコク</t>
    </rPh>
    <phoneticPr fontId="3"/>
  </si>
  <si>
    <t>新規に登録する場合、表示されていない項目を入力してください。</t>
    <rPh sb="10" eb="12">
      <t>ヒョウジ</t>
    </rPh>
    <phoneticPr fontId="3"/>
  </si>
  <si>
    <t>基幹施設  /  連携施設</t>
    <rPh sb="0" eb="2">
      <t>キカン</t>
    </rPh>
    <rPh sb="2" eb="4">
      <t>シセツ</t>
    </rPh>
    <rPh sb="9" eb="11">
      <t>レンケイ</t>
    </rPh>
    <rPh sb="11" eb="13">
      <t>シセツ</t>
    </rPh>
    <phoneticPr fontId="3"/>
  </si>
  <si>
    <r>
      <rPr>
        <b/>
        <sz val="10"/>
        <color rgb="FF0000FF"/>
        <rFont val="メイリオ"/>
        <family val="3"/>
        <charset val="128"/>
      </rPr>
      <t>日本外科学会</t>
    </r>
    <r>
      <rPr>
        <sz val="10"/>
        <rFont val="メイリオ"/>
        <family val="3"/>
        <charset val="128"/>
      </rPr>
      <t xml:space="preserve">
専門医番号</t>
    </r>
    <rPh sb="7" eb="10">
      <t>センモンイ</t>
    </rPh>
    <rPh sb="10" eb="12">
      <t>バンゴウ</t>
    </rPh>
    <phoneticPr fontId="7"/>
  </si>
  <si>
    <t>https://</t>
    <phoneticPr fontId="3"/>
  </si>
  <si>
    <t>施設管理番号</t>
    <rPh sb="0" eb="2">
      <t>シセツ</t>
    </rPh>
    <rPh sb="2" eb="4">
      <t>カンリ</t>
    </rPh>
    <rPh sb="4" eb="6">
      <t>バンゴウ</t>
    </rPh>
    <phoneticPr fontId="3"/>
  </si>
  <si>
    <t>施設名</t>
    <rPh sb="0" eb="2">
      <t>シセツ</t>
    </rPh>
    <rPh sb="2" eb="3">
      <t>メイ</t>
    </rPh>
    <phoneticPr fontId="3"/>
  </si>
  <si>
    <r>
      <t>この申請カリキュラムに</t>
    </r>
    <r>
      <rPr>
        <u/>
        <sz val="10"/>
        <rFont val="メイリオ"/>
        <family val="3"/>
        <charset val="128"/>
      </rPr>
      <t>登録する基幹施設・連携施設の</t>
    </r>
    <r>
      <rPr>
        <sz val="10"/>
        <rFont val="メイリオ"/>
        <family val="3"/>
        <charset val="128"/>
      </rPr>
      <t>指導医（乳腺指導医もしくは乳腺専門医資格を有すること）を入力してください。</t>
    </r>
    <rPh sb="15" eb="17">
      <t>キカン</t>
    </rPh>
    <rPh sb="17" eb="19">
      <t>シセツ</t>
    </rPh>
    <rPh sb="20" eb="22">
      <t>レンケイ</t>
    </rPh>
    <rPh sb="22" eb="24">
      <t>シセツ</t>
    </rPh>
    <rPh sb="29" eb="31">
      <t>ニュウセン</t>
    </rPh>
    <rPh sb="31" eb="34">
      <t>シドウイ</t>
    </rPh>
    <rPh sb="38" eb="40">
      <t>ニュウセン</t>
    </rPh>
    <rPh sb="40" eb="43">
      <t>センモンイ</t>
    </rPh>
    <rPh sb="43" eb="45">
      <t>シカク</t>
    </rPh>
    <rPh sb="46" eb="47">
      <t>ユウ</t>
    </rPh>
    <rPh sb="53" eb="55">
      <t>ニュウリョク</t>
    </rPh>
    <phoneticPr fontId="24"/>
  </si>
  <si>
    <t>※現在の統括責任者から変更する場合は、上書き修正してください。</t>
    <rPh sb="1" eb="3">
      <t>ゲンザイ</t>
    </rPh>
    <rPh sb="4" eb="6">
      <t>トウカツ</t>
    </rPh>
    <rPh sb="6" eb="9">
      <t>セキニンシャ</t>
    </rPh>
    <rPh sb="11" eb="13">
      <t>ヘンコウ</t>
    </rPh>
    <rPh sb="19" eb="21">
      <t>ウワガ</t>
    </rPh>
    <rPh sb="22" eb="24">
      <t>シュウセイ</t>
    </rPh>
    <phoneticPr fontId="3"/>
  </si>
  <si>
    <r>
      <t xml:space="preserve">                                                                                             合計（１～11）　</t>
    </r>
    <r>
      <rPr>
        <b/>
        <sz val="10"/>
        <color rgb="FFFF0000"/>
        <rFont val="メイリオ"/>
        <family val="3"/>
        <charset val="128"/>
      </rPr>
      <t>要100例</t>
    </r>
    <rPh sb="93" eb="95">
      <t>ゴウケイ</t>
    </rPh>
    <rPh sb="102" eb="103">
      <t>ヨウ</t>
    </rPh>
    <rPh sb="106" eb="107">
      <t>レイ</t>
    </rPh>
    <phoneticPr fontId="3"/>
  </si>
  <si>
    <t>兵庫県立西宮総合医療センター</t>
  </si>
  <si>
    <t>診療所こころとからだの元氣プラザ</t>
  </si>
  <si>
    <t>社会医療法人　近森会　近森病院</t>
  </si>
  <si>
    <t>医療法人済恵会　須藤病院</t>
  </si>
  <si>
    <t>佐世保乳腺Ｂ．Ｂクリニック</t>
  </si>
  <si>
    <t>町田駅前ブレストクリニック</t>
  </si>
  <si>
    <t>東京シティクリニック両国</t>
  </si>
  <si>
    <t>医療法人財団　東京勤労者医療会　東葛病院</t>
  </si>
  <si>
    <t>くにとみ外科胃腸科医院</t>
  </si>
  <si>
    <t>ＨＡＫＵブレストケアクリニック</t>
  </si>
  <si>
    <t>公益社団法人有隣厚生会　富士病院</t>
  </si>
  <si>
    <t>社会医療法人駿甲会コミュニティーホスピタル甲賀病院</t>
  </si>
  <si>
    <t>社会福祉法人恩賜財団済生会支部　埼玉県済生会　加須病院</t>
  </si>
  <si>
    <t>ＡＭＳ　きしクリニック　札幌</t>
  </si>
  <si>
    <t>医療法人社団　明芳会　板橋中央総合病院</t>
  </si>
  <si>
    <t>沖縄県立宮古病院</t>
  </si>
  <si>
    <t>下北沢　乳腺・甲状腺いしがきクリニック</t>
  </si>
  <si>
    <t>ｍａｍｍａｒｉａ　ｋｏｂｅ</t>
  </si>
  <si>
    <t>ゆき乳腺クリニック</t>
  </si>
  <si>
    <t>上大岡シティクリニック</t>
  </si>
  <si>
    <t>登戸ブレストケアクリニック</t>
  </si>
  <si>
    <t>社会福祉法人　太陽会　安房地域医療センター</t>
  </si>
  <si>
    <t>医療法人社団愛友会　伊奈病院</t>
  </si>
  <si>
    <t>やまむら乳腺・外科クリニック</t>
  </si>
  <si>
    <t>すずかけの木クリニック</t>
  </si>
  <si>
    <t>コスモクリニック</t>
  </si>
  <si>
    <t>あらい乳腺クリニック</t>
  </si>
  <si>
    <t>医療法人徳洲会　大和徳洲会病院</t>
  </si>
  <si>
    <t>社会医療法人禎心会　札幌禎心会病院</t>
  </si>
  <si>
    <t>公立長生病院</t>
  </si>
  <si>
    <t>組合立諏訪中央病院</t>
  </si>
  <si>
    <t>たけだ乳腺・婦人科クリニック</t>
  </si>
  <si>
    <t>医療法人社団　世田谷おがたブレストクリニック</t>
  </si>
  <si>
    <t>医療法人　こう外科クリニック</t>
  </si>
  <si>
    <t>医療法人徳洲会　千葉徳洲会病院</t>
  </si>
  <si>
    <t>あまくさ乳腺クリニック</t>
  </si>
  <si>
    <t>社会医療法人社団　森山医会　森山記念病院</t>
  </si>
  <si>
    <t>泉大津急性期メディカルセンター</t>
  </si>
  <si>
    <t>おくむら乳腺外科・内科クリニック</t>
  </si>
  <si>
    <t>医療法人倫生会三州病院</t>
  </si>
  <si>
    <t>四ツ山クリニック</t>
  </si>
  <si>
    <t>くまもとブレストクリニック</t>
  </si>
  <si>
    <t>白水乳腺クリニック</t>
  </si>
  <si>
    <t>まさ乳腺クリニック</t>
  </si>
  <si>
    <t>福田病院</t>
  </si>
  <si>
    <t>ますもと乳腺クリニック</t>
  </si>
  <si>
    <t>社会医療法人財団大樹会　総合病院回生病院</t>
  </si>
  <si>
    <t>水藤乳腺甲状腺クリニック</t>
  </si>
  <si>
    <t>ふかみつ乳腺クリニック</t>
  </si>
  <si>
    <t>ひらいクリニック</t>
  </si>
  <si>
    <t>医療法人　青松記念病院</t>
  </si>
  <si>
    <t>滋賀もりブレストクリニック</t>
  </si>
  <si>
    <t>医療法人医誠会　医誠会国際総合病院</t>
  </si>
  <si>
    <t>医療法人領愛会　大嶋クリニック</t>
  </si>
  <si>
    <t>重盛医院・乳腺クリニック</t>
  </si>
  <si>
    <t>ゆうこ乳腺クリニック名駅</t>
  </si>
  <si>
    <t>山梨県厚生連健康管理センター</t>
  </si>
  <si>
    <t>都留市立病院</t>
  </si>
  <si>
    <t>医療法人社団　ＴＲＩＮＩＴＹ　さとこ乳腺・婦人科クリニック</t>
  </si>
  <si>
    <t>みぎたクリニック</t>
  </si>
  <si>
    <t>医療法人社団　佳仁会　三鷹第一クリニック</t>
  </si>
  <si>
    <t>ケアリボン乳腺クリニック　北千住</t>
  </si>
  <si>
    <t>メイプルブレストケアクリニック</t>
  </si>
  <si>
    <t>鎌倉大船　こばこ乳腺クリニック</t>
  </si>
  <si>
    <t>人形町乳腺クリニック</t>
  </si>
  <si>
    <t>医療法人財団　健貢会　総合東京病院</t>
  </si>
  <si>
    <t>医療法人社団　鳳凰会　フェニックスメディカルクリニック</t>
  </si>
  <si>
    <t>相模原ブレストクリニック</t>
  </si>
  <si>
    <t>Ｙ＆Ｍクリニック幕張</t>
  </si>
  <si>
    <t>医療法人社団福生会　斎藤労災病院</t>
  </si>
  <si>
    <t>柏の葉ブレストクリニック</t>
  </si>
  <si>
    <t>いとう王子神谷内科外科クリニック</t>
  </si>
  <si>
    <t>一般財団法人宮城県成人病予防協会中央診療所レディースクリニック</t>
  </si>
  <si>
    <t>一般財団法人宮城県成人病予防協会　附属　仙台循環器病センター</t>
  </si>
  <si>
    <t>独立行政法人地域医療機能推進機構仙台病院</t>
  </si>
  <si>
    <t>医療法人　徳洲会　札幌東徳洲会病院</t>
  </si>
  <si>
    <t>赤坂乳腺クリニック</t>
  </si>
  <si>
    <t>那覇西クリニック　まかび</t>
  </si>
  <si>
    <t>出雲市立総合医療センター</t>
  </si>
  <si>
    <t>医療法人　徳洲会　野崎徳洲会病院</t>
  </si>
  <si>
    <t>和歌山駅前たまき乳腺外科クリニック</t>
  </si>
  <si>
    <t>さくら乳腺クリニック</t>
  </si>
  <si>
    <t>社会医療法人三栄会ツカザキ病院</t>
  </si>
  <si>
    <t>医療法人社団ゆあさ乳腺クリニック</t>
  </si>
  <si>
    <t>独立行政法人国立病院機構　和歌山病院</t>
  </si>
  <si>
    <t>いつきブレストクリニック</t>
  </si>
  <si>
    <t>長野医療生活協同組合　長野中央病院</t>
  </si>
  <si>
    <t>医療法人社団　健診会　東京メディカルクリニック</t>
  </si>
  <si>
    <t>茗荷谷乳腺クリニック</t>
  </si>
  <si>
    <t>かんけクリニック</t>
  </si>
  <si>
    <t>医療法人社団　恒聖会　大塚ブレストケアクリニック</t>
  </si>
  <si>
    <t>医療法人社団　葵会　柏たなか病院</t>
  </si>
  <si>
    <t>学校法人獨協学園　獨協医科大学日光医療センター</t>
  </si>
  <si>
    <t>医療法人社団　東望会　おおくぼ乳腺クリニック</t>
  </si>
  <si>
    <t>おおの乳腺・甲状腺クリニック</t>
  </si>
  <si>
    <t>パピヨン乳腺クリニック</t>
  </si>
  <si>
    <t>飯塚市立病院</t>
  </si>
  <si>
    <t>藤元総合病院</t>
  </si>
  <si>
    <t>伊万里有田共立病院</t>
  </si>
  <si>
    <t>大谷しょういちろう乳腺クリニック</t>
  </si>
  <si>
    <t>広島県厚生農業協同組合連合会　吉田総合病院</t>
  </si>
  <si>
    <t>岩手県立大船渡病院</t>
  </si>
  <si>
    <t>医療法人おおにしブレストウィメンズクリニック</t>
  </si>
  <si>
    <t>かみいち総合病院</t>
  </si>
  <si>
    <t>一社）オリエンタル労働衛生協会メディカルクリニック</t>
  </si>
  <si>
    <t>さとう乳腺内科・健診クリニック</t>
  </si>
  <si>
    <t>なわ医院・乳腺クリニック</t>
  </si>
  <si>
    <t>郡上市民病院</t>
  </si>
  <si>
    <t>医療法人協仁会　小松病院</t>
  </si>
  <si>
    <t>あいかブレストクリニック</t>
  </si>
  <si>
    <t>堀聖奈　産婦人科・乳腺クリニック</t>
  </si>
  <si>
    <t>医療法人恵永会　わたなべクリニック整形外科・乳腺外科</t>
  </si>
  <si>
    <t>社会福祉法人恩賜財団　大阪府済生会茨木病院</t>
  </si>
  <si>
    <t>医療法人医仁会　武田総合病院</t>
  </si>
  <si>
    <t>ＪＵＮレディースクリニック</t>
  </si>
  <si>
    <t>鶴見はまかぜクリニック</t>
  </si>
  <si>
    <t>医療法人社団愛友会　津田沼中央総合病院</t>
  </si>
  <si>
    <t>社会医療法人　さいたま市民医療センター　さいたま市民医療センター</t>
  </si>
  <si>
    <t>小金井中央病院</t>
  </si>
  <si>
    <t>医療法人社団　時正会　佐々総合病院</t>
  </si>
  <si>
    <t>医療法人社団　平真会　薬師堂診療所</t>
  </si>
  <si>
    <t>クイーンズ乳腺クリニック</t>
  </si>
  <si>
    <t>さんむ医療センター</t>
  </si>
  <si>
    <t>湘南東部総合病院</t>
  </si>
  <si>
    <t>鶴巻ブレストクリニック</t>
  </si>
  <si>
    <t>日本歯科大学附属病院</t>
  </si>
  <si>
    <t>医療法人　横浜未来ヘルスケアシステム　戸塚共立第２病院</t>
  </si>
  <si>
    <t>医療法人社団　武蔵野会　新座志木中央総合病院</t>
  </si>
  <si>
    <t>むらさき乳腺クリニック五反田</t>
  </si>
  <si>
    <t>医療法人社団　剛裕会　須田外科・歯科医院</t>
  </si>
  <si>
    <t>いながき乳腺クリニック</t>
  </si>
  <si>
    <t>市立恵那病院</t>
  </si>
  <si>
    <t>しみずクリニック</t>
  </si>
  <si>
    <t>医療法人徳洲会　恵生会病院</t>
  </si>
  <si>
    <t>むらせ乳腺外科クリニック</t>
  </si>
  <si>
    <t>高　乳腺クリニック</t>
  </si>
  <si>
    <t>医療法人　移山会　二宮病院</t>
  </si>
  <si>
    <t>和歌山ブレストクリニック</t>
  </si>
  <si>
    <t>社会福祉法人　恩賜財団　済生会川内病院</t>
  </si>
  <si>
    <t>県立　大島病院</t>
  </si>
  <si>
    <t>ブレストセンターさがらクリニック宮崎</t>
  </si>
  <si>
    <t>はた乳腺クリニック</t>
  </si>
  <si>
    <t>ＪＡ北海道厚生連　遠軽厚生病院</t>
  </si>
  <si>
    <t>医療法人　秋本クリニック</t>
  </si>
  <si>
    <t>医療法人社団浅ノ川　浅ノ川総合病院</t>
  </si>
  <si>
    <t>成田記念病院</t>
  </si>
  <si>
    <t>医療法人社団和楽仁　芳珠記念病院</t>
  </si>
  <si>
    <t>国民健康保険　富士吉田市立病院</t>
  </si>
  <si>
    <t>伊賀市立上野総合市民病院</t>
  </si>
  <si>
    <t>独立行政法人地域医療機能推進機構　三島総合病院</t>
  </si>
  <si>
    <t>多度津三宅病院</t>
  </si>
  <si>
    <t>医療法人社団　憲信会　関根ウィメンズクリニック</t>
  </si>
  <si>
    <t>上野くろもんクリニック</t>
  </si>
  <si>
    <t>キッコーマン総合病院</t>
  </si>
  <si>
    <t>はつかいち乳腺クリニック</t>
  </si>
  <si>
    <t>松澤クリニック</t>
  </si>
  <si>
    <t>社会医療法人財団　大和会　武蔵村山病院</t>
  </si>
  <si>
    <t>医療法人社団　弘惠会　すぎうら乳腺消化器クリニック</t>
  </si>
  <si>
    <t>新都心むさしのクリニック</t>
  </si>
  <si>
    <t>医療法人社団　飯野病院</t>
  </si>
  <si>
    <t>阿南医療センター</t>
  </si>
  <si>
    <t>ひゃくどみクリニック</t>
  </si>
  <si>
    <t>あじさいクリニック乳腺外科</t>
  </si>
  <si>
    <t>福岡青洲会病院</t>
  </si>
  <si>
    <t>社会医療法人ペガサス　馬場記念病院</t>
  </si>
  <si>
    <t>医療法人藤井会　香芝生喜病院</t>
  </si>
  <si>
    <t>県立日南病院</t>
  </si>
  <si>
    <t>医療法人菊郷会　札幌センチュリー病院</t>
  </si>
  <si>
    <t>さっぽろ円山乳腺クリニック</t>
  </si>
  <si>
    <t>いなば御所野乳腺クリニック</t>
  </si>
  <si>
    <t>社会医療法人禎心会　禎心会さっぽろ北口クリニック</t>
  </si>
  <si>
    <t>大通り乳腺・甲状腺クリニック</t>
  </si>
  <si>
    <t>橋本クリニック</t>
  </si>
  <si>
    <t>であい乳腺消化器医院</t>
  </si>
  <si>
    <t>社会医療法人信愛会　交野病院</t>
  </si>
  <si>
    <t>医療法人財団　アドベンチスト会　東京衛生アドベンチスト病院附属教会通りクリニック</t>
  </si>
  <si>
    <t>守谷慶友病院</t>
  </si>
  <si>
    <t>医療法人社団　星風会　井上クリニック</t>
  </si>
  <si>
    <t>医療法人社団　明芳会　高島平中央総合病院</t>
  </si>
  <si>
    <t>こいけクリニック</t>
  </si>
  <si>
    <t>白浜はまゆう病院</t>
  </si>
  <si>
    <t>医療法人横浜未来ヘルスケアシステム　戸塚共立第１病院附属サクラス乳腺クリニック</t>
  </si>
  <si>
    <t>一般財団法人　同友会　藤沢湘南台病院</t>
  </si>
  <si>
    <t>高知医療生活協同組合　高知生協病院</t>
  </si>
  <si>
    <t>医療法人社団　正裕会　リボーンレディースクリニック</t>
  </si>
  <si>
    <t>菅間記念病院</t>
  </si>
  <si>
    <t>じゅんこ乳腺クリニック</t>
  </si>
  <si>
    <t>岩手県立二戸病院</t>
  </si>
  <si>
    <t>岩手県立宮古病院</t>
  </si>
  <si>
    <t>福島西部病院</t>
  </si>
  <si>
    <t>福島赤十字病院</t>
  </si>
  <si>
    <t>札幌駅前しきしま乳腺外科クリニック</t>
  </si>
  <si>
    <t>品川ブレストクリニック</t>
  </si>
  <si>
    <t>春江病院</t>
  </si>
  <si>
    <t>社会医療法人財団石心会　第二川崎幸クリニック</t>
  </si>
  <si>
    <t>地方独立行政法人　東京都立病院機構　東京都立多摩南部地域病院</t>
  </si>
  <si>
    <t>りょうクリニック</t>
  </si>
  <si>
    <t>医療法人恒昭会　藍野病院</t>
  </si>
  <si>
    <t>南和広域医療企業団　南奈良総合医療センター</t>
  </si>
  <si>
    <t>武田病院</t>
  </si>
  <si>
    <t>社会医療法人美杉会　佐藤病院</t>
  </si>
  <si>
    <t>まきの乳腺クリニック</t>
  </si>
  <si>
    <t>こやま乳腺・甲状腺クリニック</t>
  </si>
  <si>
    <t>名張市立病院</t>
  </si>
  <si>
    <t>マンマ家クリニック</t>
  </si>
  <si>
    <t>愛知県厚生農業協同組合連合会　稲沢厚生病院</t>
  </si>
  <si>
    <t>メディカルイメージング栄みやがわ乳腺クリニック</t>
  </si>
  <si>
    <t>赤羽乳腺クリニック</t>
  </si>
  <si>
    <t>しぶた乳腺クリニック</t>
  </si>
  <si>
    <t>祐愛会　織田病院</t>
  </si>
  <si>
    <t>社会福祉法人白十字会　白十字総合病院</t>
  </si>
  <si>
    <t>医療法人社団協友会　千葉愛友会記念病院</t>
  </si>
  <si>
    <t>医療法人社団保健会　メディカルスクエア奏の杜クリニック</t>
  </si>
  <si>
    <t>医療法人鉄蕉会　亀田クリニック</t>
  </si>
  <si>
    <t>木更津乳腺クリニック・さか本</t>
  </si>
  <si>
    <t>東京女子医科大学附属成人医学センター</t>
  </si>
  <si>
    <t>ｍａｍｍａｒｉａ　ｔｓｕｋｉｊｉ</t>
  </si>
  <si>
    <t>熊本中央病院</t>
  </si>
  <si>
    <t>医療法人財団　明理会　行徳総合病院</t>
  </si>
  <si>
    <t>医療法人社団　藤﨑病院</t>
  </si>
  <si>
    <t>利根中央病院</t>
  </si>
  <si>
    <t>原町赤十字病院</t>
  </si>
  <si>
    <t>医療法人社団　三成会　新百合ヶ丘総合病院</t>
  </si>
  <si>
    <t>医療法人　苫小牧消化器外科</t>
  </si>
  <si>
    <t>つくば国際ブレスト＆レディースクリニック</t>
  </si>
  <si>
    <t>練馬駅前内視鏡・乳腺クリニック</t>
  </si>
  <si>
    <t>ひがき乳腺クリニック</t>
  </si>
  <si>
    <t>吉野川医療センター</t>
  </si>
  <si>
    <t>広島医療生活協同組合　広島共立病院</t>
  </si>
  <si>
    <t>医療法人徳洲会　鎌ケ谷総合病院</t>
  </si>
  <si>
    <t>独立行政法人　地域医療機能推進機構　東京蒲田医療センター</t>
  </si>
  <si>
    <t>自由が丘みきブレストクリニック</t>
  </si>
  <si>
    <t>宇都宮セントラルクリニック</t>
  </si>
  <si>
    <t>医療法人社団陽光会　光中央病院</t>
  </si>
  <si>
    <t>医療法人　社団　日高会　日高病院</t>
  </si>
  <si>
    <t>社会福祉法人　勝楽堂病院</t>
  </si>
  <si>
    <t>国際医療福祉大学塩谷病院</t>
  </si>
  <si>
    <t>内丸病院</t>
  </si>
  <si>
    <t>医療法人　乳腺ケア泉州クリニック</t>
  </si>
  <si>
    <t>京都府立医科大学附属北部医療センター</t>
  </si>
  <si>
    <t>有本乳腺外科クリニック本町</t>
  </si>
  <si>
    <t>王子クリニック</t>
  </si>
  <si>
    <t>社会医療法人東和会　第一東和会病院</t>
  </si>
  <si>
    <t>医療法人弘遠会　すずかけセントラル病院</t>
  </si>
  <si>
    <t>新潟県地域医療推進機構魚沼基幹病院</t>
  </si>
  <si>
    <t>独立行政法人国立病院機構東名古屋病院</t>
  </si>
  <si>
    <t>医療法人仁雄会　穂高病院</t>
  </si>
  <si>
    <t>医療法人社団昭友会たなかクリニック</t>
  </si>
  <si>
    <t>くまもと森都総合病院</t>
  </si>
  <si>
    <t>医療法人横浜未来ヘルスケアシステム　戸塚共立第１病院</t>
  </si>
  <si>
    <t>出水総合医療センター</t>
  </si>
  <si>
    <t>医療法人社団　医凰会　並木病院</t>
  </si>
  <si>
    <t>坂井市立三国病院</t>
  </si>
  <si>
    <t>みのかも西クリニック</t>
  </si>
  <si>
    <t>せとかいどう花井クリニック</t>
  </si>
  <si>
    <t>地方独立行政法人　東京都立病院機構　東京都立多摩北部医療センター</t>
  </si>
  <si>
    <t>社会医療法人社団光仁会　総合守谷第一病院</t>
  </si>
  <si>
    <t>あかばね乳腺胃腸パラスクリニック</t>
  </si>
  <si>
    <t>医療法人社団誠高会　おおたかの森病院</t>
  </si>
  <si>
    <t>聖隷横浜病院</t>
  </si>
  <si>
    <t>富士市立中央病院</t>
  </si>
  <si>
    <t>医療法人社団　松和会　池上総合病院</t>
  </si>
  <si>
    <t>倉敷市立市民病院</t>
  </si>
  <si>
    <t>医療法人正信会　ほうゆう病院</t>
  </si>
  <si>
    <t>ふくはら乳腺クリニック</t>
  </si>
  <si>
    <t>医療法人社団葵会　本永病院</t>
  </si>
  <si>
    <t>医療法人社団　守一会　北美原クリニック</t>
  </si>
  <si>
    <t>独立行政法人国立病院機構　東近江総合医療センター</t>
  </si>
  <si>
    <t>医療法人大地　真駒内外来プラザ</t>
  </si>
  <si>
    <t>厚木市立病院</t>
  </si>
  <si>
    <t>南相馬市立総合病院</t>
  </si>
  <si>
    <t>水田乳腺クリニック</t>
  </si>
  <si>
    <t>平井クリニック</t>
  </si>
  <si>
    <t>医療法人財団　神戸海星病院</t>
  </si>
  <si>
    <t>社会医療法人高清会　高井病院</t>
  </si>
  <si>
    <t>たかはし乳腺消化器クリニック</t>
  </si>
  <si>
    <t>ＫＯＢＡクリニック　消化器内科・内視鏡内科・肛門外科・乳腺外科</t>
  </si>
  <si>
    <t>医療法人社団昴会　日野記念病院</t>
  </si>
  <si>
    <t>長崎掖済会病院</t>
  </si>
  <si>
    <t>社会医療法人社団　正志会　南町田病院</t>
  </si>
  <si>
    <t>医療法人財団　明理会　明理会中央総合病院</t>
  </si>
  <si>
    <t>社会医療法人河北医療財団　河北総合病院</t>
  </si>
  <si>
    <t>盛岡友愛病院</t>
  </si>
  <si>
    <t>医療法人　田山メディカルクリニック</t>
  </si>
  <si>
    <t>独立行政法人地域医療機能推進機構　佐賀中部病院</t>
  </si>
  <si>
    <t>九州鉄道記念病院</t>
  </si>
  <si>
    <t>医療法人社団菫会伊川谷病院</t>
  </si>
  <si>
    <t>六甲病院</t>
  </si>
  <si>
    <t>いしづか乳腺外科クリニック</t>
  </si>
  <si>
    <t>にしはら乳腺クリニック</t>
  </si>
  <si>
    <t>医療法人　恵愛会　上村病院</t>
  </si>
  <si>
    <t>医療法人　福田ゆたか外科医院</t>
  </si>
  <si>
    <t>長崎県五島中央病院</t>
  </si>
  <si>
    <t>福岡県済生会大牟田病院</t>
  </si>
  <si>
    <t>よこやま外科乳腺クリニック</t>
  </si>
  <si>
    <t>独立行政法人　地域医療機能推進機構　福岡ゆたか中央病院</t>
  </si>
  <si>
    <t>掛川市・袋井市病院企業団立中東遠総合医療センター</t>
  </si>
  <si>
    <t>増田医院</t>
  </si>
  <si>
    <t>新潟県厚生農業協同組合連合会　新潟医療センター</t>
  </si>
  <si>
    <t>金沢赤十字病院</t>
  </si>
  <si>
    <t>医療法人社団　鼎会　三和病院</t>
  </si>
  <si>
    <t>独立行政法人　地域医療機能推進機構　東京高輪病院</t>
  </si>
  <si>
    <t>よしもとブレストクリニック</t>
  </si>
  <si>
    <t>医療法人社団鼎仁会　いちのみやクリニック</t>
  </si>
  <si>
    <t>社会医療法人　達生堂　城西病院</t>
  </si>
  <si>
    <t>神栖済生会病院</t>
  </si>
  <si>
    <t>国際医療福祉大学市川メディカルセンター</t>
  </si>
  <si>
    <t>能代厚生医療センター</t>
  </si>
  <si>
    <t>乳腺クリニック・道後</t>
  </si>
  <si>
    <t>総合病院庄原赤十字病院</t>
  </si>
  <si>
    <t>ひろしま駅前乳腺クリニック</t>
  </si>
  <si>
    <t>広域紋別病院</t>
  </si>
  <si>
    <t>ＪＲ札幌病院</t>
  </si>
  <si>
    <t>小樽掖済会病院</t>
  </si>
  <si>
    <t>社会医療法人元生会森山病院</t>
  </si>
  <si>
    <t>医療法人社団誠馨会　千葉メディカルセンター</t>
  </si>
  <si>
    <t>黒沢病院</t>
  </si>
  <si>
    <t>歌田乳腺・胃腸クリニック</t>
  </si>
  <si>
    <t>社会医療法人財団　石心会　さやま総合クリニック</t>
  </si>
  <si>
    <t>医療法人社団　協友会　八潮中央総合病院</t>
  </si>
  <si>
    <t>医療法人社団協友会　柏厚生総合病院</t>
  </si>
  <si>
    <t>社会福祉法人　康和会　久我山病院</t>
  </si>
  <si>
    <t>西脇市立西脇病院</t>
  </si>
  <si>
    <t>医療法人社団誠馨会　千葉中央メディカルセンター</t>
  </si>
  <si>
    <t>社会医療法人財団董仙会　恵寿総合病院</t>
  </si>
  <si>
    <t>医療法人メディカルキューブ平井外科産婦人科</t>
  </si>
  <si>
    <t>原田乳腺クリニック</t>
  </si>
  <si>
    <t>公立学校共済組合東北中央病院</t>
  </si>
  <si>
    <t>公立岩瀬病院</t>
  </si>
  <si>
    <t>医療法人聖比留会　セントヒル病院</t>
  </si>
  <si>
    <t>社会福祉法人四天王寺福祉事業団　四天王寺病院</t>
  </si>
  <si>
    <t>川崎市立多摩病院</t>
  </si>
  <si>
    <t>取手北相馬保健医療センター医師会病院</t>
  </si>
  <si>
    <t>独立行政法人労働者健康安全機構　関東労災病院</t>
  </si>
  <si>
    <t>医療法人社団　東光会　八王子山王病院</t>
  </si>
  <si>
    <t>ひなが胃腸内科・乳腺外科</t>
  </si>
  <si>
    <t>国家公務員共済組合連合会　北陸病院</t>
  </si>
  <si>
    <t>中澤ウィメンズライフクリニック</t>
  </si>
  <si>
    <t>医療法人香徳会　関中央病院</t>
  </si>
  <si>
    <t>みよし市民病院</t>
  </si>
  <si>
    <t>くすの木病院</t>
  </si>
  <si>
    <t>医療法人社団　正裕会　井上レディースクリニック</t>
  </si>
  <si>
    <t>二子玉川ブレストクリニック</t>
  </si>
  <si>
    <t>聖ヶ丘病院</t>
  </si>
  <si>
    <t>筑波記念病院</t>
  </si>
  <si>
    <t>上越地域医療センター病院</t>
  </si>
  <si>
    <t>地方独立行政法人　東京都立病院機構　東京都立広尾病院</t>
  </si>
  <si>
    <t>医療法人社団　三桐会　八王子乳腺クリニック</t>
  </si>
  <si>
    <t>ベルーガクリニック</t>
  </si>
  <si>
    <t>大平メディカルケア病院</t>
  </si>
  <si>
    <t>医療法人社団翠明会　山王病院</t>
  </si>
  <si>
    <t>医療法人　光晴会病院</t>
  </si>
  <si>
    <t>福岡山王病院</t>
  </si>
  <si>
    <t>独立行政法人国立病院機構　金沢医療センター</t>
  </si>
  <si>
    <t>社会福祉法人聖隷福祉事業団　聖隷浜松病院附属診療所聖隷健康診断センター</t>
  </si>
  <si>
    <t>こくふブレストクリニック</t>
  </si>
  <si>
    <t>独立行政法人　労働者健康安全機構　九州労災病院</t>
  </si>
  <si>
    <t>社団医療法人養生会かしま病院</t>
  </si>
  <si>
    <t>社団医療法人呉羽会呉羽総合病院</t>
  </si>
  <si>
    <t>医療法人社団鼎会　八柱三和クリニック</t>
  </si>
  <si>
    <t>帯津三敬病院</t>
  </si>
  <si>
    <t>秀和総合病院</t>
  </si>
  <si>
    <t>医療法人　慈桜会　瀬戸病院</t>
  </si>
  <si>
    <t>ナグモクリニック名古屋</t>
  </si>
  <si>
    <t>康心会汐見台病院</t>
  </si>
  <si>
    <t>公立藤岡総合病院</t>
  </si>
  <si>
    <t>医療法人　ナグモクリニック福岡</t>
  </si>
  <si>
    <t>新古賀クリニック</t>
  </si>
  <si>
    <t>社会医療法人共愛会　戸畑共立病院</t>
  </si>
  <si>
    <t>朝倉医師会病院</t>
  </si>
  <si>
    <t>学研奈良乳腺クリニック</t>
  </si>
  <si>
    <t>香川乳腺クリニック</t>
  </si>
  <si>
    <t>社会福祉法人　聖母会　聖母病院</t>
  </si>
  <si>
    <t>蓮田病院</t>
  </si>
  <si>
    <t>ＳＵＢＡＲＵ健康保険組合太田記念病院</t>
  </si>
  <si>
    <t>桜新町濱岡ブレストクリニック</t>
  </si>
  <si>
    <t>まつもとファミリークリニック</t>
  </si>
  <si>
    <t>社会医療法人社団さつき会　袖ケ浦さつき台病院</t>
  </si>
  <si>
    <t>医療法人幕内会　山王台病院</t>
  </si>
  <si>
    <t>江別市立病院</t>
  </si>
  <si>
    <t>ピンクリボンブレストケアクリニック表参道</t>
  </si>
  <si>
    <t>社会医療法人社団　正峰会　大山記念病院</t>
  </si>
  <si>
    <t>倉田皮ふ科・乳腺科</t>
  </si>
  <si>
    <t>医療法人緑風会　三宅おおふくクリニック</t>
  </si>
  <si>
    <t>国家公務員共済組合連合会　広島記念病院</t>
  </si>
  <si>
    <t>西条中央病院</t>
  </si>
  <si>
    <t>香川県厚生農業協同組合連合会　屋島総合病院</t>
  </si>
  <si>
    <t>焼津市立総合病院</t>
  </si>
  <si>
    <t>医療法人社団　大坪会　東都文京病院</t>
  </si>
  <si>
    <t>千葉県立佐原病院</t>
  </si>
  <si>
    <t>宗教法人寒川神社　寒川病院</t>
  </si>
  <si>
    <t>社会福祉法人　恩賜財団　済生会支部　埼玉県　済生会　川口総合病院</t>
  </si>
  <si>
    <t>綾部市立病院</t>
  </si>
  <si>
    <t>医療法人上野会　上野会クリニック</t>
  </si>
  <si>
    <t>医療法人医修会　新河端病院</t>
  </si>
  <si>
    <t>あべの松井クリニック</t>
  </si>
  <si>
    <t>安井クリニック</t>
  </si>
  <si>
    <t>明治国際医療大学附属病院</t>
  </si>
  <si>
    <t>社会医療法人三宝会　南港病院</t>
  </si>
  <si>
    <t>医療法人大慶会　星光病院</t>
  </si>
  <si>
    <t>高知県立幡多けんみん病院</t>
  </si>
  <si>
    <t>倉敷第一病院</t>
  </si>
  <si>
    <t>笠岡第一病院</t>
  </si>
  <si>
    <t>独立行政法人国立病院機構　浜田医療センター</t>
  </si>
  <si>
    <t>野村病院</t>
  </si>
  <si>
    <t>社会福祉法人　恩賜財団　済生会今治病院</t>
  </si>
  <si>
    <t>富山市立富山まちなか病院</t>
  </si>
  <si>
    <t>あさひ総合病院</t>
  </si>
  <si>
    <t>渡辺医院　浜松オンコロジーセンター</t>
  </si>
  <si>
    <t>金沢メディカルステーション　ヴィーク</t>
  </si>
  <si>
    <t>社会医療法人　財団　中村病院</t>
  </si>
  <si>
    <t>独立行政法人労働者健康安全機構旭労災病院</t>
  </si>
  <si>
    <t>菊川市立総合病院</t>
  </si>
  <si>
    <t>桑名西医療センター</t>
  </si>
  <si>
    <t>愛知県厚生農業協同組合連合会　知多厚生病院</t>
  </si>
  <si>
    <t>黒部市民病院</t>
  </si>
  <si>
    <t>公益社団法人石川勤労者医療協会　城北病院</t>
  </si>
  <si>
    <t>公立松任石川中央病院</t>
  </si>
  <si>
    <t>独立行政法人地域医療機能推進機構金沢病院</t>
  </si>
  <si>
    <t>福井厚生病院</t>
  </si>
  <si>
    <t>はやしクリニック</t>
  </si>
  <si>
    <t>社会医療法人　かりゆし会　ハートライフ病院</t>
  </si>
  <si>
    <t>社会医療法人財団　白十字会　佐世保中央病院</t>
  </si>
  <si>
    <t>八戸赤十字病院</t>
  </si>
  <si>
    <t>岩手県立釜石病院</t>
  </si>
  <si>
    <t>独立行政法人地域医療機能推進機構二本松病院</t>
  </si>
  <si>
    <t>山形市立病院済生館</t>
  </si>
  <si>
    <t>ＪＡ北海道厚生連　網走厚生病院</t>
  </si>
  <si>
    <t>医療法人社団　そらち乳腺・肛門外科クリニック</t>
  </si>
  <si>
    <t>独立行政法人地域医療機能推進機構　可児とうのう病院</t>
  </si>
  <si>
    <t>新潟県厚生農業協同組合連合会　上越総合病院</t>
  </si>
  <si>
    <t>医療法人　仁和会　小池病院</t>
  </si>
  <si>
    <t>独立行政法人国立病院機構　嬉野医療センター</t>
  </si>
  <si>
    <t>聖フランシスコ病院</t>
  </si>
  <si>
    <t>沖縄協同病院</t>
  </si>
  <si>
    <t>金子病院</t>
  </si>
  <si>
    <t>医療法人　徳洲会　福岡徳洲会病院</t>
  </si>
  <si>
    <t>大牟田市立病院</t>
  </si>
  <si>
    <t>総合病院　三原赤十字病院</t>
  </si>
  <si>
    <t>広島マーククリニック</t>
  </si>
  <si>
    <t>綜合病院　山口赤十字病院</t>
  </si>
  <si>
    <t>済生会和歌山病院</t>
  </si>
  <si>
    <t>神戸百年記念病院</t>
  </si>
  <si>
    <t>医療法人社団伍仁会　神戸アーバン乳腺クリニック</t>
  </si>
  <si>
    <t>中山レディースクリニック</t>
  </si>
  <si>
    <t>社会医療法人愛仁会　明石医療センター</t>
  </si>
  <si>
    <t>医療法人　宝生会　ＰＬ病院</t>
  </si>
  <si>
    <t>医誠会病院</t>
  </si>
  <si>
    <t>仁尾外科クリニック</t>
  </si>
  <si>
    <t>医療法人駆和会　茶屋町ブレストクリニック</t>
  </si>
  <si>
    <t>独立行政法人地域医療機能推進機構　四日市羽津医療センター</t>
  </si>
  <si>
    <t>福井総合病院</t>
  </si>
  <si>
    <t>独立行政法人　国立病院機構　敦賀医療センター</t>
  </si>
  <si>
    <t>新潟県立燕労災病院</t>
  </si>
  <si>
    <t>甲府共立病院</t>
  </si>
  <si>
    <t>医療法人社団秀峰会　川村病院</t>
  </si>
  <si>
    <t>国際医療福祉大学熱海病院</t>
  </si>
  <si>
    <t>厚生連　糸魚川総合病院</t>
  </si>
  <si>
    <t>独立行政法人　労働者健康安全機構　鹿島労災病院</t>
  </si>
  <si>
    <t>相模原中央病院</t>
  </si>
  <si>
    <t>医療法人鉄蕉会　亀田総合病院附属　幕張クリニック</t>
  </si>
  <si>
    <t>医療法人社団　中央白報会　白報会王子病院</t>
  </si>
  <si>
    <t>佐野厚生総合病院</t>
  </si>
  <si>
    <t>独立行政法人国立病院機構栃木医療センター</t>
  </si>
  <si>
    <t>医療法人　石井会　石井病院</t>
  </si>
  <si>
    <t>医療法人社団有相会　最成病院</t>
  </si>
  <si>
    <t>神奈川県立足柄上病院</t>
  </si>
  <si>
    <t>公益財団法人神奈川県予防医学協会　ウェルポートみらい</t>
  </si>
  <si>
    <t>公益社団法人地域医療振興協会　東京北医療センター</t>
  </si>
  <si>
    <t>平成横浜病院</t>
  </si>
  <si>
    <t>聖マリアンナ医科大学附属研究所　ブレストアンド　イメージング先端医療センター附属クリニック</t>
  </si>
  <si>
    <t>医療法人社団　プラタナス　女性のための統合ヘルスクリニックイーク丸の内</t>
  </si>
  <si>
    <t>医療法人社団　飛馬会　新宿ブレストセンタークサマクリニック</t>
  </si>
  <si>
    <t>医療法人　湘和会　湘南リハビリテーション病院</t>
  </si>
  <si>
    <t>むつ総合病院</t>
  </si>
  <si>
    <t>くりたクリニック</t>
  </si>
  <si>
    <t>十和田市立中央病院</t>
  </si>
  <si>
    <t>仙台赤十字病院</t>
  </si>
  <si>
    <t>岩手県立磐井病院</t>
  </si>
  <si>
    <t>登米市立登米市民病院</t>
  </si>
  <si>
    <t>社会医療法人恵佑会札幌病院</t>
  </si>
  <si>
    <t>医療法人治恵会　北見中央病院</t>
  </si>
  <si>
    <t>医療法人錦病院</t>
  </si>
  <si>
    <t>古梅記念病院</t>
  </si>
  <si>
    <t>医療法人洗心会　玉置病院</t>
  </si>
  <si>
    <t>国家公務員共済組合連合会　舞鶴共済病院</t>
  </si>
  <si>
    <t>医療法人　ガクト会　ナグモクリニック大阪</t>
  </si>
  <si>
    <t>稲沢市民病院</t>
  </si>
  <si>
    <t>医療法人啓明会　相原病院</t>
  </si>
  <si>
    <t>社会医療法人社団　順江会　江東病院</t>
  </si>
  <si>
    <t>医療法人社団　あんしん会　四谷メディカルキューブ</t>
  </si>
  <si>
    <t>千川産婦人科医院</t>
  </si>
  <si>
    <t>学校法人　北里研究所　北里大学メディカルセンター</t>
  </si>
  <si>
    <t>医療法人社団　桂文会　堀メディカルクリニック</t>
  </si>
  <si>
    <t>横須賀市立総合医療センター</t>
  </si>
  <si>
    <t>市立青梅総合医療センター</t>
  </si>
  <si>
    <t>社会医療法人財団石心会　川崎幸病院</t>
  </si>
  <si>
    <t>医療法人財団明理会　新松戸中央総合病院</t>
  </si>
  <si>
    <t>神奈川県厚生農業協同組合連合会　伊勢原協同病院</t>
  </si>
  <si>
    <t>稲城市立病院</t>
  </si>
  <si>
    <t>岐阜県厚生農業協同組合連合会　飛騨医療センター　久美愛厚生病院</t>
  </si>
  <si>
    <t>岐阜県厚生農業協同組合連合会　中濃厚生病院</t>
  </si>
  <si>
    <t>社会医療法人財団新和会　八千代病院</t>
  </si>
  <si>
    <t>国家公務員共済組合連合会東海病院</t>
  </si>
  <si>
    <t>射水市民病院</t>
  </si>
  <si>
    <t>国立研究開発法人国立長寿医療研究センター</t>
  </si>
  <si>
    <t>碧南市民病院</t>
  </si>
  <si>
    <t>国家公務員共済組合連合会　名城病院</t>
  </si>
  <si>
    <t>富山県済生会高岡病院</t>
  </si>
  <si>
    <t>ＪＡ静岡厚生連　静岡厚生病院</t>
  </si>
  <si>
    <t>医療法人済衆館済衆館病院</t>
  </si>
  <si>
    <t>総合病院　南生協病院</t>
  </si>
  <si>
    <t>岐阜県厚生農業協同組合連合会　東濃中部医療センター　土岐市立総合病院</t>
  </si>
  <si>
    <t>ＪＡ静岡厚生連　遠州病院</t>
  </si>
  <si>
    <t>津島市民病院</t>
  </si>
  <si>
    <t>医療法人藤渓会加藤外科産婦人科・乳腺クリニック</t>
  </si>
  <si>
    <t>特定医療法人社団勝木会　やわたメディカルセンター</t>
  </si>
  <si>
    <t>医療法人財団医道会　十条武田リハビリテーション病院</t>
  </si>
  <si>
    <t>泉大津市立病院</t>
  </si>
  <si>
    <t>社会医療法人寿楽会　大野記念病院</t>
  </si>
  <si>
    <t>社会医療法人愛仁会　千船病院</t>
  </si>
  <si>
    <t>医療法人育和会　育和会記念病院</t>
  </si>
  <si>
    <t>一般社団法人天草郡市医師会立　天草地域医療センター</t>
  </si>
  <si>
    <t>社会医療法人　原三信病院</t>
  </si>
  <si>
    <t>公益社団法人　北部地区医師会　北部地区医師会病院</t>
  </si>
  <si>
    <t>公立八女総合病院</t>
  </si>
  <si>
    <t>相良病院附属ブレストセンター</t>
  </si>
  <si>
    <t>さがらパース通りクリニック</t>
  </si>
  <si>
    <t>松村総合病院</t>
  </si>
  <si>
    <t>岩手県立久慈病院</t>
  </si>
  <si>
    <t>大館市立総合病院</t>
  </si>
  <si>
    <t>一般財団法人太田綜合病院附属太田熱海病院</t>
  </si>
  <si>
    <t>うだ胃腸科内科外科クリニック</t>
  </si>
  <si>
    <t>医療法人　かわの医院</t>
  </si>
  <si>
    <t>国家公務員共済組合連合会　呉共済病院</t>
  </si>
  <si>
    <t>独立行政法人地域医療機能推進機構　下関医療センター</t>
  </si>
  <si>
    <t>マツダ株式会社　マツダ病院</t>
  </si>
  <si>
    <t>独立行政法人地域医療機能推進機構高知西病院</t>
  </si>
  <si>
    <t>下関さくらクリニック</t>
  </si>
  <si>
    <t>みわクリニック</t>
  </si>
  <si>
    <t>黒石市国民健康保険　黒石病院</t>
  </si>
  <si>
    <t>岡谷市民病院</t>
  </si>
  <si>
    <t>一般財団法人芙蓉協会　聖隷沼津病院</t>
  </si>
  <si>
    <t>佐々木記念病院</t>
  </si>
  <si>
    <t>桐生厚生総合病院</t>
  </si>
  <si>
    <t>道北勤医協一条通病院</t>
  </si>
  <si>
    <t>総合病院松江生協病院</t>
  </si>
  <si>
    <t>一般社団法人　新潟県労働衛生医学協会　附属新潟ブレスト検診センター</t>
  </si>
  <si>
    <t>帝京大学ちば総合医療センター</t>
  </si>
  <si>
    <t>藤田医科大学ばんたね病院</t>
  </si>
  <si>
    <t>高知県・高知市病院企業団立高知医療センター</t>
  </si>
  <si>
    <t>医療法人社団　協友会　彩の国東大宮メディカルセンター</t>
  </si>
  <si>
    <t>益田赤十字病院</t>
  </si>
  <si>
    <t>村上総合病院</t>
  </si>
  <si>
    <t>大阪回生病院</t>
  </si>
  <si>
    <t>新潟県厚生農業協同組合連合会　長岡中央綜合病院</t>
  </si>
  <si>
    <t>社会医療法人社団　東京巨樹の会　東京品川病院</t>
  </si>
  <si>
    <t>三沢市立三沢病院</t>
  </si>
  <si>
    <t>岡本クリニック</t>
  </si>
  <si>
    <t>医療法人社団オリーブ会　いとう新検見川クリニック</t>
  </si>
  <si>
    <t>済生会三条病院</t>
  </si>
  <si>
    <t>勤医協札幌病院</t>
  </si>
  <si>
    <t>医療法人桜照会　さくらい乳腺外科クリニック</t>
  </si>
  <si>
    <t>うらべ・むらたクリニック</t>
  </si>
  <si>
    <t>黒木クリニック</t>
  </si>
  <si>
    <t>独立行政法人労働者健康安全機構　浜松労災病院</t>
  </si>
  <si>
    <t>赤穂市民病院</t>
  </si>
  <si>
    <t>医療法人　源勇会　枝國医院</t>
  </si>
  <si>
    <t>神戸医療生活協同組合　神戸協同病院</t>
  </si>
  <si>
    <t>立川綜合病院</t>
  </si>
  <si>
    <t>国保　水俣市立総合医療センター</t>
  </si>
  <si>
    <t>山口県厚生農業協同組合連合会　小郡第一総合病院</t>
  </si>
  <si>
    <t>たんぽぽクリニック</t>
  </si>
  <si>
    <t>医療法人社団　和広会　伊達病院</t>
  </si>
  <si>
    <t>独立行政法人　労働者健康安全機構　新潟労災病院</t>
  </si>
  <si>
    <t>長野県厚生農業協同組合連合会　浅間南麓こもろ医療センター</t>
  </si>
  <si>
    <t>医療法人社団　同愛会病院</t>
  </si>
  <si>
    <t>独立行政法人国立病院機構三重中央医療センター</t>
  </si>
  <si>
    <t>医療法人同心会遠山病院</t>
  </si>
  <si>
    <t>鈴鹿回生病院</t>
  </si>
  <si>
    <t>地方独立行政法人知多半島総合医療機構　知多半島りんくう病院</t>
  </si>
  <si>
    <t>社会医療法人石川記念会　ＨＩＴＯ病院</t>
  </si>
  <si>
    <t>宮良クリニック</t>
  </si>
  <si>
    <t>かねこクリニック</t>
  </si>
  <si>
    <t>独立行政法人国立病院機構　都城医療センター</t>
  </si>
  <si>
    <t>独立行政法人地域医療機能推進機構　熊本総合病院</t>
  </si>
  <si>
    <t>独立行政法人国立病院機構　佐賀病院</t>
  </si>
  <si>
    <t>医療法人聖粒会慈恵病院</t>
  </si>
  <si>
    <t>日本鋼管福山病院</t>
  </si>
  <si>
    <t>岡山市立市民病院</t>
  </si>
  <si>
    <t>独立行政法人労働者健康安全機構　岡山労災病院</t>
  </si>
  <si>
    <t>住友別子病院</t>
  </si>
  <si>
    <t>済生会広島病院</t>
  </si>
  <si>
    <t>阿知須共立病院</t>
  </si>
  <si>
    <t>社会福祉法人恩賜財団済生会中和病院</t>
  </si>
  <si>
    <t>独立行政法人国立病院機構南和歌山医療センター</t>
  </si>
  <si>
    <t>社会福祉法人恩賜財団　大阪府済生会吹田病院</t>
  </si>
  <si>
    <t>橋本市民病院</t>
  </si>
  <si>
    <t>ふるかわクリニック</t>
  </si>
  <si>
    <t>医療法人生登会　寺元記念病院</t>
  </si>
  <si>
    <t>はくほう会加古川病院</t>
  </si>
  <si>
    <t>神鋼記念病院</t>
  </si>
  <si>
    <t>公立那賀病院</t>
  </si>
  <si>
    <t>名古屋共立病院</t>
  </si>
  <si>
    <t>広瀬病院</t>
  </si>
  <si>
    <t>安曇野赤十字病院</t>
  </si>
  <si>
    <t>一般社団法人三原市医師会　三原市医師会病院</t>
  </si>
  <si>
    <t>新潟県立坂町病院</t>
  </si>
  <si>
    <t>ｍａｍｍａｒｉａ　ｔａｃｈｉｋａｗａ</t>
  </si>
  <si>
    <t>ＮＴＴ東日本関東病院</t>
  </si>
  <si>
    <t>東京労災病院</t>
  </si>
  <si>
    <t>社会医療法人社団千葉県勤労者医療協会　船橋二和病院</t>
  </si>
  <si>
    <t>埼玉医科大学　総合医療センター</t>
  </si>
  <si>
    <t>サンクリニックブレストケア・イムノケア</t>
  </si>
  <si>
    <t>医療法人徳洲会　野田総合病院</t>
  </si>
  <si>
    <t>医療法人　聖仁会　西部総合病院</t>
  </si>
  <si>
    <t>医療法人　豊仁会　三井病院</t>
  </si>
  <si>
    <t>小川赤十字病院</t>
  </si>
  <si>
    <t>医療法人　三誠会　川口誠和病院</t>
  </si>
  <si>
    <t>天使病院</t>
  </si>
  <si>
    <t>独立行政法人地域医療機能推進機構　北海道病院</t>
  </si>
  <si>
    <t>大分県厚生連鶴見病院</t>
  </si>
  <si>
    <t>独立行政法人地域医療機能推進機構　天草中央総合病院</t>
  </si>
  <si>
    <t>古賀病院２１</t>
  </si>
  <si>
    <t>新古賀病院</t>
  </si>
  <si>
    <t>独立行政法人国立病院機構熊本南病院</t>
  </si>
  <si>
    <t>熊本市立植木病院</t>
  </si>
  <si>
    <t>独立行政法人地域医療機能推進機構　諫早総合病院</t>
  </si>
  <si>
    <t>独立行政法人労働者健康安全機構　熊本労災病院</t>
  </si>
  <si>
    <t>産業医科大学若松病院</t>
  </si>
  <si>
    <t>独立行政法人国立病院機構小倉医療センター</t>
  </si>
  <si>
    <t>水島協同病院</t>
  </si>
  <si>
    <t>医療法人　加藤乳腺クリニック</t>
  </si>
  <si>
    <t>医療法人社団洛和会　洛和会音羽病院</t>
  </si>
  <si>
    <t>独立行政法人地域医療機能推進機構　大和郡山病院</t>
  </si>
  <si>
    <t>独立行政法人国立病院機構舞鶴医療センター</t>
  </si>
  <si>
    <t>一般社団法人愛生会山科病院</t>
  </si>
  <si>
    <t>関西メディカル服部駅前クリニック</t>
  </si>
  <si>
    <t>社会医療法人大西会　千曲中央病院</t>
  </si>
  <si>
    <t>医療法人山下病院</t>
  </si>
  <si>
    <t>富山西総合病院</t>
  </si>
  <si>
    <t>愛知県済生会リハビリテーション病院</t>
  </si>
  <si>
    <t>社会医療法人厚生会　多治見市民病院</t>
  </si>
  <si>
    <t>ＪＡ静岡厚生連　清水厚生病院</t>
  </si>
  <si>
    <t>総合病院厚生中央病院</t>
  </si>
  <si>
    <t>医療法人　内藤病院</t>
  </si>
  <si>
    <t>医療法人社団　愛和会　南千住病院</t>
  </si>
  <si>
    <t>医療法人社団誠馨会　新東京病院</t>
  </si>
  <si>
    <t>医療法人　鎗田病院</t>
  </si>
  <si>
    <t>社会福祉法人恩賜財団済生会支部神奈川県済生会　横浜市東部病院</t>
  </si>
  <si>
    <t>渡辺クリニック</t>
  </si>
  <si>
    <t>あきた乳腺クリニック</t>
  </si>
  <si>
    <t>鳥取県立中央病院</t>
  </si>
  <si>
    <t>公益財団法人　結核予防会　複十字病院</t>
  </si>
  <si>
    <t>自衛隊中央病院</t>
  </si>
  <si>
    <t>仙台乳腺クリニック</t>
  </si>
  <si>
    <t>泉中央乳腺クリニック</t>
  </si>
  <si>
    <t>いがらし内科外科クリニック</t>
  </si>
  <si>
    <t>独立行政法人国立病院機構とくしま医療センター東病院</t>
  </si>
  <si>
    <t>宇部中央病院</t>
  </si>
  <si>
    <t>独立行政法人地域医療機能推進機構　徳山中央病院</t>
  </si>
  <si>
    <t>都志見病院</t>
  </si>
  <si>
    <t>済生会山口総合病院</t>
  </si>
  <si>
    <t>山口県厚生農業協同組合連合会　長門総合病院</t>
  </si>
  <si>
    <t>公立八鹿病院</t>
  </si>
  <si>
    <t>島根県済生会江津総合病院</t>
  </si>
  <si>
    <t>独立行政法人労働者健康安全機構　中国労災病院</t>
  </si>
  <si>
    <t>やまかわ乳腺クリニック</t>
  </si>
  <si>
    <t>医療法人伯鳳会　大阪中央病院</t>
  </si>
  <si>
    <t>独立行政法人地域医療機能推進機構　神戸中央病院</t>
  </si>
  <si>
    <t>独立行政法人地域医療機能推進機構　京都鞍馬口医療センター</t>
  </si>
  <si>
    <t>医療法人社団行陵会　比叡病院</t>
  </si>
  <si>
    <t>医療法人　神甲会　隈病院</t>
  </si>
  <si>
    <t>市立柏原病院</t>
  </si>
  <si>
    <t>国家公務員共済組合連合会　大手前病院</t>
  </si>
  <si>
    <t>彦根市立病院</t>
  </si>
  <si>
    <t>大阪市立十三市民病院</t>
  </si>
  <si>
    <t>舞鶴赤十字病院</t>
  </si>
  <si>
    <t>伊藤医院</t>
  </si>
  <si>
    <t>日田中央病院</t>
  </si>
  <si>
    <t>独立行政法人国立病院機構　福岡東医療センター</t>
  </si>
  <si>
    <t>社会福祉法人恩賜財団済生会支部　福岡県済生会八幡総合病院</t>
  </si>
  <si>
    <t>佐賀県医療センター好生館</t>
  </si>
  <si>
    <t>社会保険　仲原病院</t>
  </si>
  <si>
    <t>医療法人　医理会　柿添病院</t>
  </si>
  <si>
    <t>総合病院水戸協同病院</t>
  </si>
  <si>
    <t>古河赤十字病院</t>
  </si>
  <si>
    <t>公益財団法人　佐々木研究所　附属杏雲堂病院</t>
  </si>
  <si>
    <t>公益財団法人　日産厚生会　玉川病院</t>
  </si>
  <si>
    <t>安中市立碓氷病院</t>
  </si>
  <si>
    <t>一般社団法人　至誠会　第二病院</t>
  </si>
  <si>
    <t>独立行政法人国立病院機構沼田病院</t>
  </si>
  <si>
    <t>よこはま乳腺クリニック</t>
  </si>
  <si>
    <t>ＡＯＩ国際病院</t>
  </si>
  <si>
    <t>社会福祉法人聖霊会聖霊病院</t>
  </si>
  <si>
    <t>西尾市民病院</t>
  </si>
  <si>
    <t>独立行政法人国立病院機構豊橋医療センター</t>
  </si>
  <si>
    <t>医療法人公仁会　前澤外科内科クリニック</t>
  </si>
  <si>
    <t>公立東濃中部医療センター</t>
  </si>
  <si>
    <t>医療法人財団　健和会　柳原病院</t>
  </si>
  <si>
    <t>福岡和白病院</t>
  </si>
  <si>
    <t>国家公務員共済組合連合会新小倉病院</t>
  </si>
  <si>
    <t>貝塚病院</t>
  </si>
  <si>
    <t>社会保険直方病院</t>
  </si>
  <si>
    <t>宗像医師会病院</t>
  </si>
  <si>
    <t>独立行政法人国立病院機構　大分医療センター</t>
  </si>
  <si>
    <t>高田中央病院</t>
  </si>
  <si>
    <t>地方独立行政法人長崎市立病院機構　長崎みなとメディカルセンタ―</t>
  </si>
  <si>
    <t>松尾けんこうクリニック</t>
  </si>
  <si>
    <t>留萌市立病院</t>
  </si>
  <si>
    <t>滝川市立病院</t>
  </si>
  <si>
    <t>医療法人豊和会　新札幌豊和会病院</t>
  </si>
  <si>
    <t>沖縄赤十字病院</t>
  </si>
  <si>
    <t>福岡新水巻病院</t>
  </si>
  <si>
    <t>耳原総合病院</t>
  </si>
  <si>
    <t>公立甲賀病院</t>
  </si>
  <si>
    <t>西宮市立中央病院</t>
  </si>
  <si>
    <t>医療法人　川崎病院</t>
  </si>
  <si>
    <t>県民総合保健センター</t>
  </si>
  <si>
    <t>独立行政法人労働者健康安全機構福島労災病院</t>
  </si>
  <si>
    <t>独立行政法人労働者健康安全機構　中部労災病院</t>
  </si>
  <si>
    <t>マルモブレストクリニック</t>
  </si>
  <si>
    <t>独立行政法人　地域医療機能推進機構　東京新宿メディカルセンター</t>
  </si>
  <si>
    <t>渋川総合病院</t>
  </si>
  <si>
    <t>医療法人財団　順和会　山王病院</t>
  </si>
  <si>
    <t>愛知県厚生農業協同組合連合会渥美病院</t>
  </si>
  <si>
    <t>総合病院　浦河赤十字病院</t>
  </si>
  <si>
    <t>公益財団法人仙台市医療センター仙台オープン病院</t>
  </si>
  <si>
    <t>医療法人社団　ナグモ会　ナグモクリニック</t>
  </si>
  <si>
    <t>富山赤十字病院</t>
  </si>
  <si>
    <t>昭和伊南総合病院</t>
  </si>
  <si>
    <t>新潟県厚生農業協同組合連合会　佐渡総合病院</t>
  </si>
  <si>
    <t>長野県厚生農業協同組合連合会　北信総合病院</t>
  </si>
  <si>
    <t>中日病院</t>
  </si>
  <si>
    <t>医療法人　徳洲会　千葉西総合病院</t>
  </si>
  <si>
    <t>独立行政法人　国立病院機構　埼玉病院</t>
  </si>
  <si>
    <t>株式会社日立製作所　ひたちなか総合病院</t>
  </si>
  <si>
    <t>医療法人愛仁会　太田総合病院</t>
  </si>
  <si>
    <t>銀座プリマ・クリニック</t>
  </si>
  <si>
    <t>国家公務員共済組合連合会　千早病院</t>
  </si>
  <si>
    <t>公立学校共済組合　九州中央病院</t>
  </si>
  <si>
    <t>福岡市民病院</t>
  </si>
  <si>
    <t>雄勝中央病院</t>
  </si>
  <si>
    <t>社会福祉法人恩賜財団済生会山形済生病院</t>
  </si>
  <si>
    <t>塩竈市立病院</t>
  </si>
  <si>
    <t>札幌乳腺外科クリニック</t>
  </si>
  <si>
    <t>医療法人社団北つむぎ会　さっぽろ麻生乳腺甲状腺クリニック</t>
  </si>
  <si>
    <t>独立行政法人国立病院機構　長崎医療センター</t>
  </si>
  <si>
    <t>独立行政法人地域医療機能推進機構　人吉医療センター</t>
  </si>
  <si>
    <t>千鳥橋病院</t>
  </si>
  <si>
    <t>徳島県立中央病院</t>
  </si>
  <si>
    <t>県立広島病院</t>
  </si>
  <si>
    <t>津山中央病院</t>
  </si>
  <si>
    <t>神戸掖済会病院</t>
  </si>
  <si>
    <t>独立行政法人国立病院機構神戸医療センター</t>
  </si>
  <si>
    <t>社会福祉法人恩賜財団済生会奈良病院</t>
  </si>
  <si>
    <t>市立長浜病院</t>
  </si>
  <si>
    <t>公益財団法人田附興風会　医学研究所北野病院</t>
  </si>
  <si>
    <t>浜松赤十字病院</t>
  </si>
  <si>
    <t>みなと医療生活協同組合　協立総合病院</t>
  </si>
  <si>
    <t>名古屋記念病院</t>
  </si>
  <si>
    <t>社会福祉法人恩賜財団済生会松阪市民病院</t>
  </si>
  <si>
    <t>長岡赤十字病院</t>
  </si>
  <si>
    <t>岐阜県立多治見病院</t>
  </si>
  <si>
    <t>富山市立　富山市民病院</t>
  </si>
  <si>
    <t>医療法人財団　荻窪病院</t>
  </si>
  <si>
    <t>昭和医科大学　藤が丘病院</t>
  </si>
  <si>
    <t>公益社団法人　地域医療振興協会　練馬光が丘病院</t>
  </si>
  <si>
    <t>板橋区医師会病院</t>
  </si>
  <si>
    <t>町田市民病院</t>
  </si>
  <si>
    <t>社会医療法人　熊谷総合病院</t>
  </si>
  <si>
    <t>東京逓信病院</t>
  </si>
  <si>
    <t>独立行政法人地域医療機能推進機構　横浜中央病院</t>
  </si>
  <si>
    <t>社会福祉法人　仁生社　江戸川病院</t>
  </si>
  <si>
    <t>由利組合総合病院</t>
  </si>
  <si>
    <t>一般財団法人　大原記念財団　大原綜合病院</t>
  </si>
  <si>
    <t>盛岡赤十字病院</t>
  </si>
  <si>
    <t>市立旭川病院</t>
  </si>
  <si>
    <t>独立行政法人国立病院機構函館医療センター</t>
  </si>
  <si>
    <t>済生会熊本病院</t>
  </si>
  <si>
    <t>国家公務員共済組合連合会　浜の町病院</t>
  </si>
  <si>
    <t>さい医院</t>
  </si>
  <si>
    <t>熊本市医師会熊本地域医療センター</t>
  </si>
  <si>
    <t>地方独立行政法人　那覇市立病院</t>
  </si>
  <si>
    <t>広島赤十字・原爆病院</t>
  </si>
  <si>
    <t>社会福祉法人恩賜財団済生会支部　茨城県済生会　水戸済生会総合病院</t>
  </si>
  <si>
    <t>ＪＡとりで総合医療センター</t>
  </si>
  <si>
    <t>聖マリアンナ医科大学東横病院</t>
  </si>
  <si>
    <t>鶴岡市立荘内病院</t>
  </si>
  <si>
    <t>函館赤十字病院</t>
  </si>
  <si>
    <t>学校法人　獨協学園　獨協医科大学埼玉医療センター</t>
  </si>
  <si>
    <t>和歌山県立医科大学附属病院紀北分院</t>
  </si>
  <si>
    <t>公益財団法人甲南会　六甲アイランド甲南病院</t>
  </si>
  <si>
    <t>琉球大学病院</t>
  </si>
  <si>
    <t>医療法人財団　立川中央病院</t>
  </si>
  <si>
    <t>医療法人寿尚会　洛陽病院</t>
  </si>
  <si>
    <t>岐阜県厚生農業協同組合連合会　岐阜・西濃医療センター　西濃厚生病院</t>
  </si>
  <si>
    <t>名鉄病院</t>
  </si>
  <si>
    <t>ＫＫＲ札幌医療センター</t>
  </si>
  <si>
    <t>北里大学北里研究所病院</t>
  </si>
  <si>
    <t>社会医療法人仙養会　北摂総合病院</t>
  </si>
  <si>
    <t>芳賀赤十字病院</t>
  </si>
  <si>
    <t>兵庫県立　西宮病院</t>
  </si>
  <si>
    <t>一般社団法人福山市医師会　福山市医師会健康支援センター</t>
  </si>
  <si>
    <t>医療法人村上会　福山回生病院</t>
  </si>
  <si>
    <t>社会福祉法人恩賜財団大阪府済生会　富田林病院</t>
  </si>
  <si>
    <t>独立行政法人労働者健康安全機構富山労災病院</t>
  </si>
  <si>
    <t>比企病院</t>
  </si>
  <si>
    <t>福島県厚生農業協同組合連合会白河厚生総合病院</t>
  </si>
  <si>
    <t>社会医療法人同愛会　博愛病院</t>
  </si>
  <si>
    <t>博愛会病院</t>
  </si>
  <si>
    <t>乳腺クリニック長瀬外科</t>
  </si>
  <si>
    <t>日野市立病院</t>
  </si>
  <si>
    <t>日本赤十字社　長崎原爆病院</t>
  </si>
  <si>
    <t>日本鋼管病院</t>
  </si>
  <si>
    <t>社会医療法人　母恋　日鋼記念病院</t>
  </si>
  <si>
    <t>地方独立行政法人　東京都立病院機構　東京都立東部地域病院</t>
  </si>
  <si>
    <t>さがみ林間病院</t>
  </si>
  <si>
    <t>地方独立行政法人　東京都立病院機構　東京都立大久保病院</t>
  </si>
  <si>
    <t>地方独立行政法人　東京都立病院機構　東京都立がん検診センター</t>
  </si>
  <si>
    <t>東京大学医科学研究所附属病院</t>
  </si>
  <si>
    <t>東京慈恵会医科大学西部医療センター</t>
  </si>
  <si>
    <t>公立学校共済組合　東海中央病院</t>
  </si>
  <si>
    <t>鳥取赤十字病院</t>
  </si>
  <si>
    <t>長崎県島原病院</t>
  </si>
  <si>
    <t>医療法人社団　武蔵野会　ＴＭＧあさか医療センター</t>
  </si>
  <si>
    <t>社会医療法人明和会　中通総合病院</t>
  </si>
  <si>
    <t>日本赤十字社東京都支部　大森赤十字病院</t>
  </si>
  <si>
    <t>社会福祉法人大阪暁明館　大阪暁明館病院</t>
  </si>
  <si>
    <t>大阪がん循環器病予防センター</t>
  </si>
  <si>
    <t>社会福祉法人聖隷福祉事業団　総合病院聖隷浜松病院</t>
  </si>
  <si>
    <t>倉敷成人病センター</t>
  </si>
  <si>
    <t>青森市民病院</t>
  </si>
  <si>
    <t>社会福祉法人　聖隷福祉事業団　総合病院　聖隷三方原病院</t>
  </si>
  <si>
    <t>聖マリアンナ医科大学横浜市西部病院</t>
  </si>
  <si>
    <t>静岡市立清水病院</t>
  </si>
  <si>
    <t>日本赤十字社　成田赤十字病院</t>
  </si>
  <si>
    <t>社会福祉法人恩賜財団済生会支部神奈川県済生会　神奈川県病院</t>
  </si>
  <si>
    <t>国立大学法人　信州大学医学部附属病院</t>
  </si>
  <si>
    <t>松戸市立総合医療センター</t>
  </si>
  <si>
    <t>昭和医科大学江東豊洲病院</t>
  </si>
  <si>
    <t>小田原市立病院</t>
  </si>
  <si>
    <t>社会福祉法人　北海道社会事業協会　小樽病院</t>
  </si>
  <si>
    <t>財団法人　小千谷総合病院</t>
  </si>
  <si>
    <t>国民健康保険　小松市民病院</t>
  </si>
  <si>
    <t>順天堂大学医学部附属　順天堂医院</t>
  </si>
  <si>
    <t>独立行政法人地域医療機能推進機構　中京病院</t>
  </si>
  <si>
    <t>独立行政法人地域医療機能推進機構船橋中央病院</t>
  </si>
  <si>
    <t>県民健康プラザ鹿屋医療センター</t>
  </si>
  <si>
    <t>一般社団法人慈山会医学研究所付属坪井病院</t>
  </si>
  <si>
    <t>市立藤井寺市民病院</t>
  </si>
  <si>
    <t>市立秋田総合病院</t>
  </si>
  <si>
    <t>市立伊勢総合病院</t>
  </si>
  <si>
    <t>山形県立河北病院</t>
  </si>
  <si>
    <t>三友堂病院</t>
  </si>
  <si>
    <t>三田市民・済生会病院</t>
  </si>
  <si>
    <t>独立行政法人地域医療機能推進機構　札幌北辰病院</t>
  </si>
  <si>
    <t>医療法人社団　札幌ことに乳腺クリニック</t>
  </si>
  <si>
    <t>富山県済生会富山病院</t>
  </si>
  <si>
    <t>長野県厚生農業協同組合連合会　佐久総合病院　佐久医療センター</t>
  </si>
  <si>
    <t>佐久市立国保　浅間総合病院</t>
  </si>
  <si>
    <t>今井病院</t>
  </si>
  <si>
    <t>独立行政法人国立病院機構　まつもと医療センター</t>
  </si>
  <si>
    <t>独立行政法人国立病院機構熊本医療センター</t>
  </si>
  <si>
    <t>高知市休日夜間急患センター・平日夜間小児急患センター</t>
  </si>
  <si>
    <t>弘前市立病院</t>
  </si>
  <si>
    <t>県立二葉の里病院</t>
  </si>
  <si>
    <t>公立富岡総合病院</t>
  </si>
  <si>
    <t>京都中部総合医療センター</t>
  </si>
  <si>
    <t>古妻クリニック</t>
  </si>
  <si>
    <t>公立学校共済組合近畿中央病院</t>
  </si>
  <si>
    <t>社会福祉法人　京都社会事業財団　京都からすま病院</t>
  </si>
  <si>
    <t>牛尾病院</t>
  </si>
  <si>
    <t>医療法人社団　常仁会　牛久愛和総合病院</t>
  </si>
  <si>
    <t>県立延岡病院</t>
  </si>
  <si>
    <t>新札幌乳腺クリニック</t>
  </si>
  <si>
    <t>勤医協中央病院</t>
  </si>
  <si>
    <t>社会医療法人　製鉄記念室蘭病院</t>
  </si>
  <si>
    <t>函館中央病院</t>
  </si>
  <si>
    <t>公立館林厚生病院</t>
  </si>
  <si>
    <t>国家公務員共済組合連合会　横浜南共済病院</t>
  </si>
  <si>
    <t>国家公務員共済組合連合会　横浜栄共済病院</t>
  </si>
  <si>
    <t>医療法人社団明芳会　横浜旭中央総合病院</t>
  </si>
  <si>
    <t>横須賀市立市民病院</t>
  </si>
  <si>
    <t>独立行政法人地域医療機能推進機構宇和島病院</t>
  </si>
  <si>
    <t>社会福祉法人　あじろぎ会　宇治病院</t>
  </si>
  <si>
    <t>医療法人　多喜会　伊藤外科乳腺クリニック</t>
  </si>
  <si>
    <t>総合病院　伊達赤十字病院</t>
  </si>
  <si>
    <t>伊勢崎市民病院</t>
  </si>
  <si>
    <t>さがら病院宮崎</t>
  </si>
  <si>
    <t>ブレストセンターさがらクリニック延岡</t>
  </si>
  <si>
    <t>ふたば乳腺クリニック</t>
  </si>
  <si>
    <t>とくしまブレストケアクリニック</t>
  </si>
  <si>
    <t>医療法人社団一歩一景会　たけべ乳腺外科クリニック</t>
  </si>
  <si>
    <t>社会医療法人聖医会　サザン・リージョン病院</t>
  </si>
  <si>
    <t>おおもと病院</t>
  </si>
  <si>
    <t>東北医科薬科大学　若林病院</t>
  </si>
  <si>
    <t>医療法人徳洲会　茅ヶ崎徳洲会病院</t>
  </si>
  <si>
    <t>蒲郡市民病院</t>
  </si>
  <si>
    <t>名古屋市立大学医学部附属みどり市民病院</t>
  </si>
  <si>
    <t>東京医療生活協同組合　新渡戸記念中野総合病院</t>
  </si>
  <si>
    <t>鈴鹿中央総合病院</t>
  </si>
  <si>
    <t>一般財団法人筑波麓仁会　筑波学園病院</t>
  </si>
  <si>
    <t>公立福生病院</t>
  </si>
  <si>
    <t>独立行政法人　地域医療機能推進機構　大阪みなと中央病院</t>
  </si>
  <si>
    <t>兵庫県立加古川医療センター</t>
  </si>
  <si>
    <t>公益財団法人日本生命済生会　日本生命病院</t>
  </si>
  <si>
    <t>苫小牧市立病院</t>
  </si>
  <si>
    <t>社会福祉法人　北海道社会事業協会　帯広病院</t>
  </si>
  <si>
    <t>地方独立行政法人　東京都立病院機構　東京都立大塚病院</t>
  </si>
  <si>
    <t>市立砺波総合病院</t>
  </si>
  <si>
    <t>一般財団法人　自警会　東京警察病院</t>
  </si>
  <si>
    <t>京都市立病院</t>
  </si>
  <si>
    <t>公益財団法人　湯浅報恩会　寿泉堂綜合病院</t>
  </si>
  <si>
    <t>医療法人　同樹会　苫小牧病院</t>
  </si>
  <si>
    <t>下関市立市民病院</t>
  </si>
  <si>
    <t>済生会　兵庫県病院</t>
  </si>
  <si>
    <t>施設名称</t>
  </si>
  <si>
    <t>2910901087</t>
  </si>
  <si>
    <t>フクイダイガクイガクブフゾクビョウイン</t>
  </si>
  <si>
    <t>福井県吉田郡永平寺町松岡 下合月 23-3</t>
  </si>
  <si>
    <t>2216710067</t>
  </si>
  <si>
    <t>2714502438</t>
  </si>
  <si>
    <t>サイセイカイヒョウゴケンビョウイン</t>
  </si>
  <si>
    <t>651-1302</t>
  </si>
  <si>
    <t xml:space="preserve">兵庫県神戸市北区藤原台中町 5-1-1 </t>
  </si>
  <si>
    <t>2815001538</t>
  </si>
  <si>
    <t>3318800061</t>
  </si>
  <si>
    <t>シモノセキシリツシミンビョウイン</t>
  </si>
  <si>
    <t>750-8520</t>
  </si>
  <si>
    <t xml:space="preserve">山口県下関市向洋町 1-13-1 </t>
  </si>
  <si>
    <t>3510117280</t>
  </si>
  <si>
    <t>1311971001</t>
  </si>
  <si>
    <t>トマコマイビョウイン</t>
  </si>
  <si>
    <t>053-0006</t>
  </si>
  <si>
    <t xml:space="preserve">北海道苫小牧市新中野町 3-9 </t>
  </si>
  <si>
    <t>0113612022</t>
  </si>
  <si>
    <t>ジュセンドウソウゴウビョウイン</t>
  </si>
  <si>
    <t>963-8585</t>
  </si>
  <si>
    <t xml:space="preserve">福島県郡山市駅前 1-1-17 </t>
  </si>
  <si>
    <t>0710316860</t>
  </si>
  <si>
    <t>2619600311</t>
  </si>
  <si>
    <t>2814009037</t>
  </si>
  <si>
    <t>2312600105</t>
  </si>
  <si>
    <t>1311470061</t>
  </si>
  <si>
    <t>1413103439</t>
  </si>
  <si>
    <t>2619700137</t>
  </si>
  <si>
    <t>オオタニシノウチビョウイン</t>
  </si>
  <si>
    <t>963-8558</t>
  </si>
  <si>
    <t xml:space="preserve">福島県郡山市西ノ内 2-5-20 </t>
  </si>
  <si>
    <t>0710312356</t>
  </si>
  <si>
    <t>0710211772</t>
  </si>
  <si>
    <t>2313000057</t>
  </si>
  <si>
    <t>シリツトナミソウゴウビョウイン</t>
  </si>
  <si>
    <t>939-1395</t>
  </si>
  <si>
    <t xml:space="preserve">富山県砺波市新富町 1-61 </t>
  </si>
  <si>
    <t>1610810010</t>
  </si>
  <si>
    <t>1211010149</t>
  </si>
  <si>
    <t>トウキョウトリツオオツカビョウイン</t>
  </si>
  <si>
    <t>170-8476</t>
  </si>
  <si>
    <t xml:space="preserve">東京都豊島区南大塚 2-8-1 </t>
  </si>
  <si>
    <t>1311671023</t>
  </si>
  <si>
    <t>1311015262</t>
  </si>
  <si>
    <t>オビヒロビョウイン</t>
  </si>
  <si>
    <t>080-0805</t>
  </si>
  <si>
    <t xml:space="preserve">北海道帯広市東５条南９丁目 2 </t>
  </si>
  <si>
    <t>0114613292</t>
  </si>
  <si>
    <t>トマコマイシリツビョウイン</t>
  </si>
  <si>
    <t>053-8567</t>
  </si>
  <si>
    <t xml:space="preserve">北海道苫小牧市清水町 1-5-20 </t>
  </si>
  <si>
    <t>0113613657</t>
  </si>
  <si>
    <t>2815203506</t>
  </si>
  <si>
    <t>2713202600</t>
  </si>
  <si>
    <t>コウエキザイダンホウジン　ニホンセイメイサイセイカイ　ニホンセイメイビョウイン</t>
  </si>
  <si>
    <t>550-0006</t>
  </si>
  <si>
    <t xml:space="preserve">大阪府大阪市西区江之子島2-1-54 </t>
  </si>
  <si>
    <t>2711803714</t>
  </si>
  <si>
    <t>ヒョウゴケンリツカコガワイリョウセンター</t>
  </si>
  <si>
    <t>675-8555</t>
  </si>
  <si>
    <t xml:space="preserve">兵庫県加古川市神野町神野 203 </t>
  </si>
  <si>
    <t>2819800083</t>
  </si>
  <si>
    <t>オオサカミナトチュウオウビョウイン</t>
  </si>
  <si>
    <t>552-0021</t>
  </si>
  <si>
    <t xml:space="preserve">大阪府大阪市港区築港 1-8-30 </t>
  </si>
  <si>
    <t>2719600179</t>
  </si>
  <si>
    <t>0815110028</t>
  </si>
  <si>
    <t>フカヤセキジュウジビョウイン</t>
  </si>
  <si>
    <t>366-0052</t>
  </si>
  <si>
    <t xml:space="preserve">埼玉県深谷市上柴町西 5-8-1 </t>
  </si>
  <si>
    <t>1114600656</t>
  </si>
  <si>
    <t>コウリツフッサビョウイン</t>
  </si>
  <si>
    <t>197-8511</t>
  </si>
  <si>
    <t xml:space="preserve">東京都福生市加美平 1-6-1 </t>
  </si>
  <si>
    <t>1314470050</t>
  </si>
  <si>
    <t>ツクバガクエンビョウイン</t>
  </si>
  <si>
    <t>305-0854</t>
  </si>
  <si>
    <t xml:space="preserve">茨城県つくば市上横場 2573-1 </t>
  </si>
  <si>
    <t>0812010049</t>
  </si>
  <si>
    <t>1412100865</t>
  </si>
  <si>
    <t>ミエケンコウセイノウギョウキョウドウクミアイレンゴウカイ　ススカチュウオウソウゴウビョウイン</t>
  </si>
  <si>
    <t>513-8630</t>
  </si>
  <si>
    <t xml:space="preserve">三重県鈴鹿市安塚町山之花1275-53 </t>
  </si>
  <si>
    <t>2410305052</t>
  </si>
  <si>
    <t>2310700337</t>
  </si>
  <si>
    <t>2010617039</t>
  </si>
  <si>
    <t>ニトベキネンナカノソウゴウビョウイン</t>
  </si>
  <si>
    <t>164-8607</t>
  </si>
  <si>
    <t xml:space="preserve">東京都中野区中央 4-59-16 </t>
  </si>
  <si>
    <t>1311410901</t>
  </si>
  <si>
    <t>2819900073</t>
  </si>
  <si>
    <t>ナゴヤシリツミドリシミンビョウイン</t>
  </si>
  <si>
    <t>458-0037</t>
  </si>
  <si>
    <t xml:space="preserve">愛知県名古屋市緑区潮見が丘 1-77 </t>
  </si>
  <si>
    <t>2311403576</t>
  </si>
  <si>
    <t>ガマゴオリシミンビョウイン</t>
  </si>
  <si>
    <t>443-8501</t>
  </si>
  <si>
    <t xml:space="preserve">愛知県蒲郡市平田町向田 1-1 </t>
  </si>
  <si>
    <t>2313300044</t>
  </si>
  <si>
    <t>1412400034</t>
  </si>
  <si>
    <t>チガサキトクシュウカイソウゴウビョウイン</t>
  </si>
  <si>
    <t>253-0052</t>
  </si>
  <si>
    <t xml:space="preserve">神奈川県茅ヶ崎市幸町 14-1 </t>
  </si>
  <si>
    <t>1412410066</t>
  </si>
  <si>
    <t>0110113719</t>
  </si>
  <si>
    <t>トウホクイカヤッカダイガクワカバヤシビョウイン</t>
  </si>
  <si>
    <t>984-8560</t>
  </si>
  <si>
    <t xml:space="preserve">宮城県仙台市若林区大和町2-29-1 </t>
  </si>
  <si>
    <t>0415312651</t>
  </si>
  <si>
    <t>3310111442</t>
  </si>
  <si>
    <t>1410302224</t>
  </si>
  <si>
    <t>サザンリージョンビョウイン</t>
  </si>
  <si>
    <t>898-0011</t>
  </si>
  <si>
    <t xml:space="preserve">鹿児島県枕崎市緑町 220 </t>
  </si>
  <si>
    <t>4610410427</t>
  </si>
  <si>
    <t>イリョウホウジンシャダンイッポイッケイカイタケベニュウセンゲカクリニック</t>
  </si>
  <si>
    <t>761-8075</t>
  </si>
  <si>
    <t xml:space="preserve">香川県高松市多肥下町 365-9 </t>
  </si>
  <si>
    <t>3710121033</t>
  </si>
  <si>
    <t>トクシマブレストケアクリニック</t>
  </si>
  <si>
    <t>770-0052</t>
  </si>
  <si>
    <t xml:space="preserve">徳島県徳島市中島田町 4-7-7 </t>
  </si>
  <si>
    <t>3610116455</t>
  </si>
  <si>
    <t>2313000230</t>
  </si>
  <si>
    <t>フタバニュウセンクリニック</t>
  </si>
  <si>
    <t>920-0367</t>
  </si>
  <si>
    <t xml:space="preserve">石川県金沢市北塚町西 333 </t>
  </si>
  <si>
    <t>1710117977</t>
  </si>
  <si>
    <t>ブレストセンターサガラクリニックノベオカ</t>
  </si>
  <si>
    <t>882-0836</t>
  </si>
  <si>
    <t xml:space="preserve">宮崎県延岡市恒富町 4-26 </t>
  </si>
  <si>
    <t>4510311816</t>
  </si>
  <si>
    <t>4510120878</t>
  </si>
  <si>
    <t>0112910062</t>
  </si>
  <si>
    <t>イセサキシミンビョウイン</t>
  </si>
  <si>
    <t>372-0817</t>
  </si>
  <si>
    <t xml:space="preserve">群馬県伊勢崎市連取本町 12-1 </t>
  </si>
  <si>
    <t>1010210738</t>
  </si>
  <si>
    <t>ダテセキジュウジビョウイン</t>
  </si>
  <si>
    <t>052-8511</t>
  </si>
  <si>
    <t xml:space="preserve">北海道伊達市末永町 81 </t>
  </si>
  <si>
    <t>0113710016</t>
  </si>
  <si>
    <t>イリョウホウジンタキカイイトウゲカニュウセンクリニック</t>
  </si>
  <si>
    <t>781-0085</t>
  </si>
  <si>
    <t xml:space="preserve">高知県高知市札場 12-10 </t>
  </si>
  <si>
    <t>3910118912</t>
  </si>
  <si>
    <t>2312200369</t>
  </si>
  <si>
    <t>ウジビョウイン</t>
  </si>
  <si>
    <t>611-0011</t>
  </si>
  <si>
    <t xml:space="preserve">京都府宇治市五ヶ庄芝ﾉ東 54-2 </t>
  </si>
  <si>
    <t>2611203650</t>
  </si>
  <si>
    <t>0916210115</t>
  </si>
  <si>
    <t>ウワジマビョウイン</t>
  </si>
  <si>
    <t>798-0053</t>
  </si>
  <si>
    <t xml:space="preserve">愛媛県宇和島市賀古町 2-1-37 </t>
  </si>
  <si>
    <t>3810318067</t>
  </si>
  <si>
    <t>チイキイリョウシンコウキョウカイ　ヨコスカシリツシミンビョウイン</t>
  </si>
  <si>
    <t>240-0195</t>
  </si>
  <si>
    <t xml:space="preserve">神奈川県横須賀市長坂 1-3-2 </t>
  </si>
  <si>
    <t>1411902212</t>
  </si>
  <si>
    <t>ヨコハマアサヒチュウオウソウゴウビョウイン</t>
  </si>
  <si>
    <t>241-0801</t>
  </si>
  <si>
    <t xml:space="preserve">神奈川県横浜市旭区若葉台 4-20-1 </t>
  </si>
  <si>
    <t>1413202520</t>
  </si>
  <si>
    <t>ヨコハマサカエキョウサイビョウイン</t>
  </si>
  <si>
    <t>247-8581</t>
  </si>
  <si>
    <t xml:space="preserve">神奈川県横浜市栄区桂町 132 </t>
  </si>
  <si>
    <t>1413500022</t>
  </si>
  <si>
    <t>1419811373</t>
  </si>
  <si>
    <t>ヨコハマミナミキョウサイビョウイン</t>
  </si>
  <si>
    <t>236-0037</t>
  </si>
  <si>
    <t xml:space="preserve">神奈川県横浜市金沢区六浦東 1-21-1 </t>
  </si>
  <si>
    <t>1410800052</t>
  </si>
  <si>
    <t>1410904227</t>
  </si>
  <si>
    <t>2612900809</t>
  </si>
  <si>
    <t>2813000193</t>
  </si>
  <si>
    <t>タテバヤシコウセイビョウイン</t>
  </si>
  <si>
    <t>374-8533</t>
  </si>
  <si>
    <t xml:space="preserve">群馬県館林市成島町 262-1 </t>
  </si>
  <si>
    <t>1012610018</t>
  </si>
  <si>
    <t>イワテケンリツイサワビョウイン</t>
  </si>
  <si>
    <t>023-0864</t>
  </si>
  <si>
    <t xml:space="preserve">岩手県奥州市水沢区龍ｹ馬場 61 </t>
  </si>
  <si>
    <t>0311510424</t>
  </si>
  <si>
    <t>0310611546</t>
  </si>
  <si>
    <t>2110111438</t>
  </si>
  <si>
    <t>2110107790</t>
  </si>
  <si>
    <t>2110800188</t>
  </si>
  <si>
    <t>シャカイフクシホウジンハコダテコウセイインハコダテチュウオウビョウイン</t>
  </si>
  <si>
    <t>040-8585</t>
  </si>
  <si>
    <t xml:space="preserve">北海道函館市本町 33-2 </t>
  </si>
  <si>
    <t>0111410049</t>
  </si>
  <si>
    <t>0111416756</t>
  </si>
  <si>
    <t>0110116381</t>
  </si>
  <si>
    <t>キンイキョウチュウオウビョウイン</t>
  </si>
  <si>
    <t>007-8505</t>
  </si>
  <si>
    <t xml:space="preserve">北海道札幌市東区東苗穂5条1丁目9-1 </t>
  </si>
  <si>
    <t>0110219789</t>
  </si>
  <si>
    <t>0110116258</t>
  </si>
  <si>
    <t>シンサッポロニュウセンクリニック</t>
  </si>
  <si>
    <t>004-0053</t>
  </si>
  <si>
    <t>北海道札幌市厚別区厚別中央３条４丁目 22-2</t>
  </si>
  <si>
    <t>0110514916</t>
  </si>
  <si>
    <t>4518010063</t>
  </si>
  <si>
    <t>ミヤザキケンリツノベオカビョウイン</t>
  </si>
  <si>
    <t>882-0835</t>
  </si>
  <si>
    <t xml:space="preserve">宮崎県延岡市新小路 2-1-10 </t>
  </si>
  <si>
    <t>4518110087</t>
  </si>
  <si>
    <t>0410711030</t>
  </si>
  <si>
    <t>ウシクアイワソウゴウビョウイン</t>
  </si>
  <si>
    <t>300-1296</t>
  </si>
  <si>
    <t xml:space="preserve">茨城県牛久市猪子町 896 </t>
  </si>
  <si>
    <t>0811910025</t>
  </si>
  <si>
    <t>ウシオビョウイン</t>
  </si>
  <si>
    <t>301-0007</t>
  </si>
  <si>
    <t xml:space="preserve">茨城県龍ヶ崎市馴柴町 1-15-1 </t>
  </si>
  <si>
    <t>0810810564</t>
  </si>
  <si>
    <t>キョウトカラスマビョウイン</t>
  </si>
  <si>
    <t>603-8142</t>
  </si>
  <si>
    <t xml:space="preserve">京都府京都市北区小山北上総町 14 </t>
  </si>
  <si>
    <t>2610105757</t>
  </si>
  <si>
    <t>2619700012</t>
  </si>
  <si>
    <t>コウリツガッコウキョウサイクミアイ　キンキチュウオウビョウイン</t>
  </si>
  <si>
    <t>664-8533</t>
  </si>
  <si>
    <t xml:space="preserve">兵庫県伊丹市車塚 3-1 </t>
  </si>
  <si>
    <t>2813300114</t>
  </si>
  <si>
    <t>2510401322</t>
  </si>
  <si>
    <t>1718010091</t>
  </si>
  <si>
    <t>4016619175</t>
  </si>
  <si>
    <t>4418211373</t>
  </si>
  <si>
    <t>ヤマガタケンリツカホクビョウイン</t>
  </si>
  <si>
    <t>999-3511</t>
  </si>
  <si>
    <t>山形県西村山郡河北町谷地 字月山堂 111</t>
  </si>
  <si>
    <t>0612310466</t>
  </si>
  <si>
    <t>ジチイカダイガクフゾクサイタマイリョウセンター</t>
  </si>
  <si>
    <t>330-8503</t>
  </si>
  <si>
    <t xml:space="preserve">埼玉県さいたま市大宮区天沼町1-847 </t>
  </si>
  <si>
    <t>1110304048</t>
  </si>
  <si>
    <t>ケンミンケンコウプラザシカヤイリョウセンター</t>
  </si>
  <si>
    <t>893-0012</t>
  </si>
  <si>
    <t xml:space="preserve">鹿児島県鹿屋市札元 1-8-8 </t>
  </si>
  <si>
    <t>4616010072</t>
  </si>
  <si>
    <t>1310170126</t>
  </si>
  <si>
    <t>3810118111</t>
  </si>
  <si>
    <t>0610410334</t>
  </si>
  <si>
    <t>ユリクミアイソウゴウビョウイン</t>
  </si>
  <si>
    <t>015-8511</t>
  </si>
  <si>
    <t xml:space="preserve">秋田県本庄市川口字家後 38 </t>
  </si>
  <si>
    <t>0510510605</t>
  </si>
  <si>
    <t>マチダシミンビョウイン</t>
  </si>
  <si>
    <t>194-0023</t>
  </si>
  <si>
    <t xml:space="preserve">東京都町田市旭町 2-15-41 </t>
  </si>
  <si>
    <t>1313214160</t>
  </si>
  <si>
    <t>ギフケンリツタジミビョウイン</t>
  </si>
  <si>
    <t>507-8522</t>
  </si>
  <si>
    <t xml:space="preserve">岐阜県多治見市前畑町 5-161 </t>
  </si>
  <si>
    <t>2111101560</t>
  </si>
  <si>
    <t>2313100105</t>
  </si>
  <si>
    <t>2714107774</t>
  </si>
  <si>
    <t>0118010024</t>
  </si>
  <si>
    <t>シオガマシリツビョウイン</t>
  </si>
  <si>
    <t>985-0054</t>
  </si>
  <si>
    <t xml:space="preserve">宮城県塩釜市香津町 7-1 </t>
  </si>
  <si>
    <t>0410310023</t>
  </si>
  <si>
    <t>ヒタチナカソウゴウビョウイン</t>
  </si>
  <si>
    <t>312-0057</t>
  </si>
  <si>
    <t xml:space="preserve">茨城県ひたちなか市石川町 20-1 </t>
  </si>
  <si>
    <t>0812110179</t>
  </si>
  <si>
    <t>1313315728</t>
  </si>
  <si>
    <t>シブカワソウゴウビョウイン</t>
  </si>
  <si>
    <t>377-0008</t>
  </si>
  <si>
    <t xml:space="preserve">群馬県渋川市 1338-4 </t>
  </si>
  <si>
    <t>1011110325</t>
  </si>
  <si>
    <t>カゴシマケンミンソウゴウホケンセンター</t>
  </si>
  <si>
    <t>890-8511</t>
  </si>
  <si>
    <t xml:space="preserve">鹿児島県鹿児島市下伊敷 3-1-7 </t>
  </si>
  <si>
    <t>4610116651</t>
  </si>
  <si>
    <t>4418310043</t>
  </si>
  <si>
    <t>カイヅカビョウイン</t>
  </si>
  <si>
    <t>812-0053</t>
  </si>
  <si>
    <t xml:space="preserve">福岡県福岡市東区箱崎 7-7-27 </t>
  </si>
  <si>
    <t>4010318618</t>
  </si>
  <si>
    <t>エーオーアイコクサイビョウイン</t>
  </si>
  <si>
    <t>210-0822</t>
  </si>
  <si>
    <t xml:space="preserve">神奈川県川崎市川崎区田町 2-9-1 </t>
  </si>
  <si>
    <t>1415004155</t>
  </si>
  <si>
    <t>サガケンイリョウセンターコウセイカン</t>
  </si>
  <si>
    <t>840-8571</t>
  </si>
  <si>
    <t xml:space="preserve">佐賀県佐賀市嘉瀬町大字中原 400 </t>
  </si>
  <si>
    <t>4119811349</t>
  </si>
  <si>
    <t>キョウトクラマグチイリョウセンター</t>
  </si>
  <si>
    <t>603-8151</t>
  </si>
  <si>
    <t xml:space="preserve">京都府京都市北区小山下総町 27 </t>
  </si>
  <si>
    <t>2619700053</t>
  </si>
  <si>
    <t>コウセイチュウオウビョウイン</t>
  </si>
  <si>
    <t>153-8581</t>
  </si>
  <si>
    <t xml:space="preserve">東京都目黒区三田 1-11-7 </t>
  </si>
  <si>
    <t>1311070044</t>
  </si>
  <si>
    <t>ホッカイドウビョウイン</t>
  </si>
  <si>
    <t>062-8618</t>
  </si>
  <si>
    <t xml:space="preserve">北海道札幌市豊平区中の島１条８丁目３番１８号 </t>
  </si>
  <si>
    <t>0110310539</t>
  </si>
  <si>
    <t>ナゴヤキョウリツビョウイン</t>
  </si>
  <si>
    <t>459-0933</t>
  </si>
  <si>
    <t xml:space="preserve">愛知県名古屋市中川区法華 1-172 </t>
  </si>
  <si>
    <t>2311001255</t>
  </si>
  <si>
    <t>シャカイフクシホウジンオンシザイダン　サイセイカイチュウワビョウイン</t>
  </si>
  <si>
    <t>633-0054</t>
  </si>
  <si>
    <t xml:space="preserve">奈良県桜井市阿部 323 </t>
  </si>
  <si>
    <t>2910401062</t>
  </si>
  <si>
    <t>オオイタダイガクイガクブフゾクビョウイン</t>
  </si>
  <si>
    <t>879-5593</t>
  </si>
  <si>
    <t xml:space="preserve">大分県由布市挟間町医大ヶ丘 1-1 </t>
  </si>
  <si>
    <t>4418210672</t>
  </si>
  <si>
    <t>コクホミナマタシリツソウゴウイリョウセンター</t>
  </si>
  <si>
    <t>867-0041</t>
  </si>
  <si>
    <t xml:space="preserve">熊本県水俣市天神町 1-2-1 </t>
  </si>
  <si>
    <t>4318210988</t>
  </si>
  <si>
    <t>4015619051</t>
  </si>
  <si>
    <t>ムラタクリニック</t>
  </si>
  <si>
    <t>866-0874</t>
  </si>
  <si>
    <t xml:space="preserve">熊本県八代市横手本町 2-1 </t>
  </si>
  <si>
    <t>4311710968</t>
  </si>
  <si>
    <t>3918010012</t>
  </si>
  <si>
    <t>3411910809</t>
  </si>
  <si>
    <t>ジュウジョウリハビリテーションビョウイン</t>
  </si>
  <si>
    <t>601-8325</t>
  </si>
  <si>
    <t xml:space="preserve">京都府京都市南区吉祥院八反田町 32 </t>
  </si>
  <si>
    <t>2610501328</t>
  </si>
  <si>
    <t>2310502808</t>
  </si>
  <si>
    <t>ヒダイリョウセンター　クミアイコウセイビョウイン</t>
  </si>
  <si>
    <t>506-8502</t>
  </si>
  <si>
    <t xml:space="preserve">岐阜県高山市中切町1-1 </t>
  </si>
  <si>
    <t>2112701913</t>
  </si>
  <si>
    <t>0810312363</t>
  </si>
  <si>
    <t>ヨコスカシリツウワマチビョウイン</t>
  </si>
  <si>
    <t>238-8567</t>
  </si>
  <si>
    <t xml:space="preserve">神奈川県横須賀市上町 2-36 </t>
  </si>
  <si>
    <t>1411911353</t>
  </si>
  <si>
    <t>イナザワシミンビョウイン</t>
  </si>
  <si>
    <t>492-8510</t>
  </si>
  <si>
    <t xml:space="preserve">愛知県稲沢市長束町沼100番地 </t>
  </si>
  <si>
    <t>2313900116</t>
  </si>
  <si>
    <t>タマキビョウイン</t>
  </si>
  <si>
    <t>646-0036</t>
  </si>
  <si>
    <t xml:space="preserve">和歌山県田辺市上屋敷 2-5-1 </t>
  </si>
  <si>
    <t>3012210203</t>
  </si>
  <si>
    <t>センダイセキジュウジビョウイン</t>
  </si>
  <si>
    <t>982-8501</t>
  </si>
  <si>
    <t xml:space="preserve">宮城県仙台市太白区八木山本町 2-43-3 </t>
  </si>
  <si>
    <t>0415410760</t>
  </si>
  <si>
    <t>セイフランシスコビョウイン</t>
  </si>
  <si>
    <t>852-8125</t>
  </si>
  <si>
    <t xml:space="preserve">長崎県長崎市小峰町 9-20 </t>
  </si>
  <si>
    <t>4210115954</t>
  </si>
  <si>
    <t>ヤマガタシリツビョウインサイセイカン</t>
  </si>
  <si>
    <t>990-8533</t>
  </si>
  <si>
    <t xml:space="preserve">山形県山形市七日町 1-3-26 </t>
  </si>
  <si>
    <t>0610110033</t>
  </si>
  <si>
    <t>コウリツマツトウイシカワチュウオウビョウイン</t>
  </si>
  <si>
    <t>924-8588</t>
  </si>
  <si>
    <t xml:space="preserve">石川県白山市倉光 3-8 </t>
  </si>
  <si>
    <t>1712210127</t>
  </si>
  <si>
    <t>3011010265</t>
  </si>
  <si>
    <t>エベツシリツビョウイン</t>
  </si>
  <si>
    <t>067-0004</t>
  </si>
  <si>
    <t xml:space="preserve">北海道江別市若草町 6番地 </t>
  </si>
  <si>
    <t>0111010278</t>
  </si>
  <si>
    <t>ハスダビョウイン</t>
  </si>
  <si>
    <t>349-0131</t>
  </si>
  <si>
    <t xml:space="preserve">埼玉県蓮田市根金 1662-1 </t>
  </si>
  <si>
    <t>1115700406</t>
  </si>
  <si>
    <t>フクオカサンノウビョウイン</t>
  </si>
  <si>
    <t>814-0001</t>
  </si>
  <si>
    <t xml:space="preserve">福岡県福岡市早良区百道浜 3-6-45 </t>
  </si>
  <si>
    <t>4011015031</t>
  </si>
  <si>
    <t>4310123197</t>
  </si>
  <si>
    <t>カナザワセキジュウジビョウイン</t>
  </si>
  <si>
    <t>921-8162</t>
  </si>
  <si>
    <t xml:space="preserve">石川県金沢市三2-251 </t>
  </si>
  <si>
    <t>1710112333</t>
  </si>
  <si>
    <t>イムスグループ　イリョウホウジンザイダン　メイリカイ　チュオウソウゴウビョウイン</t>
  </si>
  <si>
    <t>114-0001</t>
  </si>
  <si>
    <t xml:space="preserve">東京都北区東十条3丁目2-11 </t>
  </si>
  <si>
    <t>1311770759</t>
  </si>
  <si>
    <t>ヒライクリニック</t>
  </si>
  <si>
    <t>662-0045</t>
  </si>
  <si>
    <t>西宮市安井町5-14　夙川フロントビル2階</t>
  </si>
  <si>
    <t>2810924916</t>
  </si>
  <si>
    <t>2611203692</t>
  </si>
  <si>
    <t>ヒガシオウミソウゴウイリョウセンター</t>
  </si>
  <si>
    <t>527-8505</t>
  </si>
  <si>
    <t xml:space="preserve">滋賀県東近江市五智町255 </t>
  </si>
  <si>
    <t>2519900019</t>
  </si>
  <si>
    <t>サカイシリツミクニビョウイン</t>
  </si>
  <si>
    <t>913-8611</t>
  </si>
  <si>
    <t xml:space="preserve">福井県坂井市三国町中央1-2-34 </t>
  </si>
  <si>
    <t>1811715208</t>
  </si>
  <si>
    <t>ウチマルビョウイン</t>
  </si>
  <si>
    <t>020-0015</t>
  </si>
  <si>
    <t xml:space="preserve">岩手県盛岡市本町通1丁目12-7 </t>
  </si>
  <si>
    <t>0310112537</t>
  </si>
  <si>
    <t>シブタニュウセンクリニック</t>
  </si>
  <si>
    <t>819-0005</t>
  </si>
  <si>
    <t xml:space="preserve">福岡県福岡市西区内浜1-1-5 </t>
  </si>
  <si>
    <t>4011022607</t>
  </si>
  <si>
    <t>シャカイイリョウホウジン　ハクアイカイ　カンマキネンビョウイン</t>
  </si>
  <si>
    <t>325-0046</t>
  </si>
  <si>
    <t xml:space="preserve">栃木県那須塩原市大黒町2-5 </t>
  </si>
  <si>
    <t>0911210060</t>
  </si>
  <si>
    <t>デアイニュウセンショウカキイイン</t>
  </si>
  <si>
    <t>651-1306</t>
  </si>
  <si>
    <t xml:space="preserve">兵庫県神戸市北区菖蒲が丘1-534-59 </t>
  </si>
  <si>
    <t>2815003450</t>
  </si>
  <si>
    <t>サッポロセンチュリービョウイン</t>
  </si>
  <si>
    <t>003-0825</t>
  </si>
  <si>
    <t xml:space="preserve">北海道札幌市白石区菊水元町5条3丁目5番10号 </t>
  </si>
  <si>
    <t>0110319373</t>
  </si>
  <si>
    <t>ミヤザキケンリツニチナンビョウイン</t>
  </si>
  <si>
    <t>887-0013</t>
  </si>
  <si>
    <t xml:space="preserve">宮崎県日南市木山1丁目9番5号 </t>
  </si>
  <si>
    <t>4518110103</t>
  </si>
  <si>
    <t>ムサシムラヤマビョウイン</t>
  </si>
  <si>
    <t>208-0022</t>
  </si>
  <si>
    <t xml:space="preserve">東京都村山市榎1-1-5 </t>
  </si>
  <si>
    <t>1314970042</t>
  </si>
  <si>
    <t>ハツカイチニュウセンクリニック</t>
  </si>
  <si>
    <t>738-0033</t>
  </si>
  <si>
    <t>広島県廿日市市串戸4丁目14－14　 ジュネスメディカル２階</t>
  </si>
  <si>
    <t>3412711321</t>
  </si>
  <si>
    <t>ナリタキネンビョウイン</t>
  </si>
  <si>
    <t>441-8029</t>
  </si>
  <si>
    <t xml:space="preserve">愛知県豊橋市羽根井本町134 </t>
  </si>
  <si>
    <t>2312000579</t>
  </si>
  <si>
    <t>アサノガワソウゴウビョウイン</t>
  </si>
  <si>
    <t>920-8621</t>
  </si>
  <si>
    <t xml:space="preserve">石川県金沢市小坂町中83番地 </t>
  </si>
  <si>
    <t>1710118231</t>
  </si>
  <si>
    <t>エンガルコウセイビョウイン</t>
  </si>
  <si>
    <t>099-0404</t>
  </si>
  <si>
    <t xml:space="preserve">北海道紋別郡遠軽町大通北3-1-5 </t>
  </si>
  <si>
    <t>0115410698</t>
  </si>
  <si>
    <t>ヤクシドウシンリョウジョ</t>
  </si>
  <si>
    <t>177-0035</t>
  </si>
  <si>
    <t xml:space="preserve">東京都練馬区南田中3-26-3 </t>
  </si>
  <si>
    <t>1312035384</t>
  </si>
  <si>
    <t>イリョウホウジンイジンカイタケダソウゴウビョウイン</t>
  </si>
  <si>
    <t>601-1495</t>
  </si>
  <si>
    <t xml:space="preserve">京都府京都市伏見区石田森南町２８番地の1 </t>
  </si>
  <si>
    <t>2610903367</t>
  </si>
  <si>
    <t>ホリセイナサンフジンカ・ニュウセンクリニック</t>
  </si>
  <si>
    <t>651-2103</t>
  </si>
  <si>
    <t>兵庫県神戸市西区学園西町1－13 学園都市駅ビル3階</t>
  </si>
  <si>
    <t>2815203779</t>
  </si>
  <si>
    <t>イッパンシャダンホウジン　オリエンタルロウドウエイセイキョウカイ　メディカルクリニック</t>
  </si>
  <si>
    <t>464-8691</t>
  </si>
  <si>
    <t xml:space="preserve">愛知県名古屋市千種区今池1-8-4 </t>
  </si>
  <si>
    <t>2310103003</t>
  </si>
  <si>
    <t>（イチザイ）ミヤギケンセイジンビョウヨボウキョウカイ　フゾクセンダイジュンカンキビョウセンター</t>
  </si>
  <si>
    <t>981-3133</t>
  </si>
  <si>
    <t xml:space="preserve">仙台市泉区泉中央1-6-12 </t>
  </si>
  <si>
    <t>0415513084</t>
  </si>
  <si>
    <t>0218010221</t>
  </si>
  <si>
    <t>3718011186</t>
  </si>
  <si>
    <t>3319800037</t>
  </si>
  <si>
    <t>コクリツマツモトビョウイン</t>
  </si>
  <si>
    <t>399-8701</t>
  </si>
  <si>
    <t xml:space="preserve">長野県松本市芳川村井町 1209 </t>
  </si>
  <si>
    <t>2018010070</t>
  </si>
  <si>
    <t>3510612546</t>
  </si>
  <si>
    <t>シリツイセソウゴウビョウイン</t>
  </si>
  <si>
    <t>516-0014</t>
  </si>
  <si>
    <t xml:space="preserve">三重県伊勢市楠部町 3038 </t>
  </si>
  <si>
    <t>2410805036</t>
  </si>
  <si>
    <t>2312500198</t>
  </si>
  <si>
    <t>コクミンケンコウホケン　コマツシミンビョウイン</t>
  </si>
  <si>
    <t>923-8560</t>
  </si>
  <si>
    <t xml:space="preserve">石川県小松市向本折町ホ60 </t>
  </si>
  <si>
    <t>1710311364</t>
  </si>
  <si>
    <t>マツドシリツソウゴウイリョウセンター</t>
  </si>
  <si>
    <t>270-2296</t>
  </si>
  <si>
    <t xml:space="preserve">千葉県松戸市千駄堀993番地の1 </t>
  </si>
  <si>
    <t>1212416527</t>
  </si>
  <si>
    <t>ナカドオリソウゴウビョウイン</t>
  </si>
  <si>
    <t>010-8577</t>
  </si>
  <si>
    <t xml:space="preserve">秋田県秋田市南通みその町 3-15 </t>
  </si>
  <si>
    <t>0510111206</t>
  </si>
  <si>
    <t>ナガサキケンシマバラビョウイン</t>
  </si>
  <si>
    <t>855-0861</t>
  </si>
  <si>
    <t xml:space="preserve">長崎県島原市下川尻町 7895 </t>
  </si>
  <si>
    <t>4218124529</t>
  </si>
  <si>
    <t>トウキョウトリツオオクボビョウイン</t>
  </si>
  <si>
    <t>160-8488</t>
  </si>
  <si>
    <t xml:space="preserve">東京都新宿区歌舞伎町 2-44-1 </t>
  </si>
  <si>
    <t>1315770011</t>
  </si>
  <si>
    <t>4710115579</t>
  </si>
  <si>
    <t>フクヤマシイシカイソウゴウケンシンセンター</t>
  </si>
  <si>
    <t>720-0032</t>
  </si>
  <si>
    <t xml:space="preserve">広島県福山市三吉町南 2-11-25 </t>
  </si>
  <si>
    <t>3411512357</t>
  </si>
  <si>
    <t>ハガセキジュウジビョウイン</t>
  </si>
  <si>
    <t>321-4308</t>
  </si>
  <si>
    <t xml:space="preserve">栃木県真岡市中郷271 </t>
  </si>
  <si>
    <t>0910910538</t>
  </si>
  <si>
    <t>0518010046</t>
  </si>
  <si>
    <t>0115010076</t>
  </si>
  <si>
    <t>0312211212</t>
  </si>
  <si>
    <t>イタバシクイシカイビョウイン</t>
  </si>
  <si>
    <t>175-0082</t>
  </si>
  <si>
    <t xml:space="preserve">東京都板橋区高島平 3-12-6 </t>
  </si>
  <si>
    <t>1311919984</t>
  </si>
  <si>
    <t>2910110309</t>
  </si>
  <si>
    <t>ケンリツヒロシマビョウイン</t>
  </si>
  <si>
    <t xml:space="preserve">広島県広島市南区宇品神田 1-5-54 </t>
  </si>
  <si>
    <t>チハヤビョウイン</t>
  </si>
  <si>
    <t>813-8501</t>
  </si>
  <si>
    <t xml:space="preserve">福岡県福岡市東区千早 2-30-1 </t>
  </si>
  <si>
    <t>4010319210</t>
  </si>
  <si>
    <t>ドクリツギョウセイホウジンコクリツビョウインキコウサイタマビョウイン</t>
  </si>
  <si>
    <t>351-0102</t>
  </si>
  <si>
    <t xml:space="preserve">埼玉県和光市諏訪 2-1 </t>
  </si>
  <si>
    <t>1119900028</t>
  </si>
  <si>
    <t>アツミビョウイン</t>
  </si>
  <si>
    <t>441-3415</t>
  </si>
  <si>
    <t xml:space="preserve">愛知県田原市神戸町赤石 1-1 </t>
  </si>
  <si>
    <t>2317100010</t>
  </si>
  <si>
    <t>4017911951</t>
  </si>
  <si>
    <t>2310300054</t>
  </si>
  <si>
    <t>コウリツウスイビョウイン</t>
  </si>
  <si>
    <t>379-0133</t>
  </si>
  <si>
    <t xml:space="preserve">群馬県安中市原市 1-9-10 </t>
  </si>
  <si>
    <t>1011410154</t>
  </si>
  <si>
    <t>コガセキジュウジビョウイン</t>
  </si>
  <si>
    <t>306-0234</t>
  </si>
  <si>
    <t>茨城県猿島郡総和町上辺見 1300- 13</t>
  </si>
  <si>
    <t>0810411488</t>
  </si>
  <si>
    <t>マイヅルセキジュウジビョウイン</t>
  </si>
  <si>
    <t xml:space="preserve">京都府舞鶴市字倉谷 427 </t>
  </si>
  <si>
    <t>2619700061</t>
  </si>
  <si>
    <t>カンサイメディカルハットリエキマエクリニック</t>
  </si>
  <si>
    <t>561-0856</t>
  </si>
  <si>
    <t xml:space="preserve">大阪府豊中市服部西町 3-1-8 </t>
  </si>
  <si>
    <t>2714014913</t>
  </si>
  <si>
    <t>2910301296</t>
  </si>
  <si>
    <t>2619900018</t>
  </si>
  <si>
    <t>セイブソウゴウビョウイン</t>
  </si>
  <si>
    <t>338-0824</t>
  </si>
  <si>
    <t xml:space="preserve">埼玉県さいたま市桜区上大久保 884 </t>
  </si>
  <si>
    <t>1110104000</t>
  </si>
  <si>
    <t>2712408174</t>
  </si>
  <si>
    <t>タチカワソウゴウビョウイン</t>
  </si>
  <si>
    <t>940-8621</t>
  </si>
  <si>
    <t xml:space="preserve">新潟県長岡市旭岡1丁目24番地 </t>
  </si>
  <si>
    <t>1510214263</t>
  </si>
  <si>
    <t>0611110867</t>
  </si>
  <si>
    <t>1111900133</t>
  </si>
  <si>
    <t>0210315255</t>
  </si>
  <si>
    <t>テイキョウダイガクチバソウゴウイリョウセンター</t>
  </si>
  <si>
    <t>299-0111</t>
  </si>
  <si>
    <t xml:space="preserve">千葉県市原市姉崎 3426-3 </t>
  </si>
  <si>
    <t>1210610634</t>
  </si>
  <si>
    <t>ササキキネンビョウイン</t>
  </si>
  <si>
    <t>337-0051</t>
  </si>
  <si>
    <t xml:space="preserve">埼玉県所沢市西所沢 1-7-25 </t>
  </si>
  <si>
    <t>1112503944</t>
  </si>
  <si>
    <t>3511210027</t>
  </si>
  <si>
    <t>マツダビョウイン</t>
  </si>
  <si>
    <t>735-8585</t>
  </si>
  <si>
    <t xml:space="preserve">広島県安芸郡府中町青崎南 2-15 </t>
  </si>
  <si>
    <t>3413210026</t>
  </si>
  <si>
    <t>サガラビョウインフゾクブレストセンター</t>
  </si>
  <si>
    <t>892-0845</t>
  </si>
  <si>
    <t xml:space="preserve">鹿児島県鹿児島市樋之口町 3-28 </t>
  </si>
  <si>
    <t>4610122873</t>
  </si>
  <si>
    <t>2212110098</t>
  </si>
  <si>
    <t>ギフケンコウセイ　ノウギョウキョウドウクミアイレンゴウカイ　チュウノウコウセイヒョウイン</t>
  </si>
  <si>
    <t>501-3802</t>
  </si>
  <si>
    <t xml:space="preserve">岐阜県関市若草通 5-1 </t>
  </si>
  <si>
    <t>2110200942</t>
  </si>
  <si>
    <t>2711402632</t>
  </si>
  <si>
    <t>コウリツショウワビョウイン</t>
  </si>
  <si>
    <t>187-8510</t>
  </si>
  <si>
    <t xml:space="preserve">東京都小平市花小金井８丁目１番１号 </t>
  </si>
  <si>
    <t>1314314407</t>
  </si>
  <si>
    <t>イシイビョウイン</t>
  </si>
  <si>
    <t>372-0001</t>
  </si>
  <si>
    <t xml:space="preserve">群馬県伊勢崎市波志江町 1152 </t>
  </si>
  <si>
    <t>1010210316</t>
  </si>
  <si>
    <t>2714405723</t>
  </si>
  <si>
    <t>1419805821</t>
  </si>
  <si>
    <t>ツクバキネンビョウイン</t>
  </si>
  <si>
    <t>300-2622</t>
  </si>
  <si>
    <t xml:space="preserve">茨城県つくば市要1187-299 </t>
  </si>
  <si>
    <t>0812010171</t>
  </si>
  <si>
    <t>ＫＫＲホクリクビョウイン</t>
  </si>
  <si>
    <t>921-8035</t>
  </si>
  <si>
    <t xml:space="preserve">石川県金沢市泉が丘2丁目13-43 </t>
  </si>
  <si>
    <t>1710111145</t>
  </si>
  <si>
    <t>ケイジュソウゴウビョウイン</t>
  </si>
  <si>
    <t>926-8605</t>
  </si>
  <si>
    <t xml:space="preserve">石川県七尾市富岡町94 </t>
  </si>
  <si>
    <t>1710210319</t>
  </si>
  <si>
    <t>クガヤマビョウイン</t>
  </si>
  <si>
    <t>157-0061</t>
  </si>
  <si>
    <t xml:space="preserve">東京都世田谷区北烏山2丁目14番20号 </t>
  </si>
  <si>
    <t>1311216886</t>
  </si>
  <si>
    <t>ニュウセンクリニック　ドウゴ</t>
  </si>
  <si>
    <t>790-0878</t>
  </si>
  <si>
    <t xml:space="preserve">愛媛県松山市勝山町2-9-10 </t>
  </si>
  <si>
    <t>3810114987</t>
  </si>
  <si>
    <t>ジェイエイアキタコウセイレンノシロコウセイイリョウセンター</t>
  </si>
  <si>
    <t>016-0014</t>
  </si>
  <si>
    <t xml:space="preserve">秋田県能代市落合字上前田地内 </t>
  </si>
  <si>
    <t>0510210685</t>
  </si>
  <si>
    <t>ヨシモトブレストクリニック</t>
  </si>
  <si>
    <t>107-0052</t>
  </si>
  <si>
    <t xml:space="preserve">東京都港区赤坂６－３－２０　HATﾋﾞﾙ３F </t>
  </si>
  <si>
    <t>1310337626</t>
  </si>
  <si>
    <t>イカワダニビョウイン</t>
  </si>
  <si>
    <t>651-2111</t>
  </si>
  <si>
    <t xml:space="preserve">兵庫県神戸市西区池上２－４－２ </t>
  </si>
  <si>
    <t>2815203050</t>
  </si>
  <si>
    <t>モリオカユウアイビョウイン</t>
  </si>
  <si>
    <t>020-0838</t>
  </si>
  <si>
    <t xml:space="preserve">岩手県盛岡市永井12-10 </t>
  </si>
  <si>
    <t>0310114079</t>
  </si>
  <si>
    <t>クラシキシリツシミンビョウイン</t>
  </si>
  <si>
    <t>711-0921</t>
  </si>
  <si>
    <t xml:space="preserve">岡山県倉敷市児島駅前2-39 </t>
  </si>
  <si>
    <t>3318900127</t>
  </si>
  <si>
    <t>4012019032</t>
  </si>
  <si>
    <t>4017910631</t>
  </si>
  <si>
    <t>シンユリガオカソウゴウビョウイン</t>
  </si>
  <si>
    <t>215-0026</t>
  </si>
  <si>
    <t xml:space="preserve">神奈川県川崎市麻生区古沢都古256 </t>
  </si>
  <si>
    <t>1415602545</t>
  </si>
  <si>
    <t>マキノニュウセンクリニック</t>
  </si>
  <si>
    <t>950-0861</t>
  </si>
  <si>
    <t xml:space="preserve">新潟県新潟市東区中山6-13-48 </t>
  </si>
  <si>
    <t>1510127077</t>
  </si>
  <si>
    <t>4010419697</t>
  </si>
  <si>
    <t>コガネイチュウオウビョウイン</t>
  </si>
  <si>
    <t>329-0414</t>
  </si>
  <si>
    <t xml:space="preserve">栃木県下野市小金井２丁目4-3 </t>
  </si>
  <si>
    <t>0912310505</t>
  </si>
  <si>
    <t>アカサカ　ニュウセン　クリニック</t>
  </si>
  <si>
    <t>810-0041</t>
  </si>
  <si>
    <t>福岡県福岡市中央区大名2丁目9-1  ヒューベスト天神ビル6階</t>
  </si>
  <si>
    <t>4011028109</t>
  </si>
  <si>
    <t>シゲモリイインニュウセンクリニック</t>
  </si>
  <si>
    <t>510-0944</t>
  </si>
  <si>
    <t xml:space="preserve">四日市市笹川6-29-2 </t>
  </si>
  <si>
    <t>2410204594</t>
  </si>
  <si>
    <t>イリョウホウジン　エリアカイ　オオシマクリニック</t>
  </si>
  <si>
    <t>567-0826</t>
  </si>
  <si>
    <t xml:space="preserve">茨木市双葉町8₋19 </t>
  </si>
  <si>
    <t>2714204464</t>
  </si>
  <si>
    <t>クマモトブレストクリニック</t>
  </si>
  <si>
    <t>860-0846</t>
  </si>
  <si>
    <t>熊本市中央区城東町4-7 グランガーデン熊本2階</t>
  </si>
  <si>
    <t>4317110965</t>
  </si>
  <si>
    <t>イリョウホウジン　リンセイカイ　サンシュウビョウイン</t>
  </si>
  <si>
    <t>885-0037</t>
  </si>
  <si>
    <t xml:space="preserve">都城市花繰町３街区１４ </t>
  </si>
  <si>
    <t>4510211933</t>
  </si>
  <si>
    <t>2710600624</t>
  </si>
  <si>
    <t>グンマダイガクイガクブフゾクビョウイン</t>
  </si>
  <si>
    <t xml:space="preserve">群馬県前橋市昭和町 3-39-22 </t>
  </si>
  <si>
    <t>コツマクリニック</t>
  </si>
  <si>
    <t>532-0011</t>
  </si>
  <si>
    <t>大阪府大阪市淀川区西中島 5-5-15 新大阪ｾﾝﾄﾗﾙﾀﾜｰ 1F</t>
  </si>
  <si>
    <t>2719107449</t>
  </si>
  <si>
    <t>2719900017</t>
  </si>
  <si>
    <t>サッポロホクシンビョウイン</t>
  </si>
  <si>
    <t>004-8618</t>
  </si>
  <si>
    <t>北海道札幌市厚別区厚別中央２条６丁目 2月1日</t>
  </si>
  <si>
    <t>0110317120</t>
  </si>
  <si>
    <t>ジザンカイイガクケンキュウジョフゾクツボイビョウイン</t>
  </si>
  <si>
    <t>963-0197</t>
  </si>
  <si>
    <t>福島県郡山市安積町長久保 2013/1/10</t>
  </si>
  <si>
    <t>0710317868</t>
  </si>
  <si>
    <t>1110603332</t>
  </si>
  <si>
    <t>1518910011</t>
  </si>
  <si>
    <t>アオモリシミンビョウイン</t>
  </si>
  <si>
    <t>030-0821</t>
  </si>
  <si>
    <t xml:space="preserve">青森県青森市勝田 1-14-21 </t>
  </si>
  <si>
    <t>0210112165</t>
  </si>
  <si>
    <t>1010112611</t>
  </si>
  <si>
    <t>2719600070</t>
  </si>
  <si>
    <t>2010117063</t>
  </si>
  <si>
    <t>1212110914</t>
  </si>
  <si>
    <t>1310370759</t>
  </si>
  <si>
    <t>0415110030</t>
  </si>
  <si>
    <t>3618010015</t>
  </si>
  <si>
    <t>ヒノシリツビョウイン</t>
  </si>
  <si>
    <t>191-0062</t>
  </si>
  <si>
    <t xml:space="preserve">東京都日野市多摩平 4-3-1 </t>
  </si>
  <si>
    <t>1313570074</t>
  </si>
  <si>
    <t>メイテツビョウイン</t>
  </si>
  <si>
    <t>451-8511</t>
  </si>
  <si>
    <t xml:space="preserve">愛知県名古屋市西区栄生 2-26-11 </t>
  </si>
  <si>
    <t>2310400847</t>
  </si>
  <si>
    <t>2112601386</t>
  </si>
  <si>
    <t>3318800087</t>
  </si>
  <si>
    <t>4710117153</t>
  </si>
  <si>
    <t>4011013051</t>
  </si>
  <si>
    <t>0114110679</t>
  </si>
  <si>
    <t>エドガワビョウイン</t>
  </si>
  <si>
    <t>133-0052</t>
  </si>
  <si>
    <t xml:space="preserve">東京都江戸川区東小岩 2-24-18 </t>
  </si>
  <si>
    <t>1312312551</t>
  </si>
  <si>
    <t>ヨコハマチュウオウビョウイン</t>
  </si>
  <si>
    <t>231-8553</t>
  </si>
  <si>
    <t xml:space="preserve">神奈川県横浜市中区山下町 268 </t>
  </si>
  <si>
    <t>1410401703</t>
  </si>
  <si>
    <t>カワサキビョウイン</t>
  </si>
  <si>
    <t>652-0042</t>
  </si>
  <si>
    <t xml:space="preserve">兵庫県神戸市兵庫区東山町 3-3-1 </t>
  </si>
  <si>
    <t>2810500401</t>
  </si>
  <si>
    <t>キョウウンドウビョウイン</t>
  </si>
  <si>
    <t>101-0062</t>
  </si>
  <si>
    <t xml:space="preserve">東京都千代田区神田駿河台 1-8 </t>
  </si>
  <si>
    <t>1310170068</t>
  </si>
  <si>
    <t>シマネケンサイセイカイエヅソウゴウビョウイン</t>
  </si>
  <si>
    <t>695-0011</t>
  </si>
  <si>
    <t xml:space="preserve">島根県江津市江津町１０１６ー３７ </t>
  </si>
  <si>
    <t>3210610758</t>
  </si>
  <si>
    <t>サイセイカイヨコハマシトウブビョウイン</t>
  </si>
  <si>
    <t>230-8765</t>
  </si>
  <si>
    <t xml:space="preserve">神奈川県横浜市鶴見区下末吉 3-6-1 </t>
  </si>
  <si>
    <t>1410105122</t>
  </si>
  <si>
    <t>1212415743</t>
  </si>
  <si>
    <t>ニッポンコウカンフクヤマビョウイン</t>
  </si>
  <si>
    <t>721-0927</t>
  </si>
  <si>
    <t xml:space="preserve">広島県福山市大門町津之下 1844 </t>
  </si>
  <si>
    <t>3411512258</t>
  </si>
  <si>
    <t>ジケイビョウイン</t>
  </si>
  <si>
    <t>860-0073</t>
  </si>
  <si>
    <t xml:space="preserve">熊本県熊本市島崎 6-1-27 </t>
  </si>
  <si>
    <t>4310118510</t>
  </si>
  <si>
    <t>コウベキョウドウビョウイン</t>
  </si>
  <si>
    <t>653-0041</t>
  </si>
  <si>
    <t xml:space="preserve">兵庫県神戸市長田区久保町 2-4-7 </t>
  </si>
  <si>
    <t>2810603643</t>
  </si>
  <si>
    <t>イリョウホウジンゲンユウカイエダクニイイン</t>
  </si>
  <si>
    <t>840-2203</t>
  </si>
  <si>
    <t>佐賀県佐賀市川副町大字早津江 265-2</t>
  </si>
  <si>
    <t>4111011211</t>
  </si>
  <si>
    <t>0910811116</t>
  </si>
  <si>
    <t>2311000166</t>
  </si>
  <si>
    <t>シモノセキイリョウセンター</t>
  </si>
  <si>
    <t>750-0061</t>
  </si>
  <si>
    <t xml:space="preserve">山口県下関市上新地町 3-3-8 </t>
  </si>
  <si>
    <t>3510111242</t>
  </si>
  <si>
    <t>クレキョウサイビョウイン</t>
  </si>
  <si>
    <t>737-8505</t>
  </si>
  <si>
    <t xml:space="preserve">広島県呉市西中央 2-3-28 </t>
  </si>
  <si>
    <t>3410510022</t>
  </si>
  <si>
    <t>ホクブチクイシカイビョウイン</t>
  </si>
  <si>
    <t>905-8611</t>
  </si>
  <si>
    <t xml:space="preserve">沖縄県名護市字宇茂佐 1712-3 </t>
  </si>
  <si>
    <t>4710910508</t>
  </si>
  <si>
    <t>チュウブトクシュウカイビョウイン</t>
  </si>
  <si>
    <t>901-2393</t>
  </si>
  <si>
    <t xml:space="preserve">沖縄県中頭郡北中城村字比嘉801番地 </t>
  </si>
  <si>
    <t>4712211624</t>
  </si>
  <si>
    <t>イクワカイキネンビョウイン</t>
  </si>
  <si>
    <t>544-0004</t>
  </si>
  <si>
    <t xml:space="preserve">大阪府大阪市生野区巽北 3-20-29 </t>
  </si>
  <si>
    <t>2712204516</t>
  </si>
  <si>
    <t>ケンリツアマガサキビョウイン</t>
  </si>
  <si>
    <t>660-0828</t>
  </si>
  <si>
    <t xml:space="preserve">兵庫県尼崎市東大物町 1-1-1 </t>
  </si>
  <si>
    <t>2813026297</t>
  </si>
  <si>
    <t>2710903218</t>
  </si>
  <si>
    <t>2112700485</t>
  </si>
  <si>
    <t>イークマルノウチ</t>
  </si>
  <si>
    <t>100-6403</t>
  </si>
  <si>
    <t>東京都千代田区丸の内 2-7-3 東京ビル３Ｆ</t>
  </si>
  <si>
    <t>1310132423</t>
  </si>
  <si>
    <t>1413801255</t>
  </si>
  <si>
    <t>コウフキョウリツビョウイン</t>
  </si>
  <si>
    <t>400-0034</t>
  </si>
  <si>
    <t xml:space="preserve">山梨県甲府市宝 1-9-1 </t>
  </si>
  <si>
    <t>1910111812</t>
  </si>
  <si>
    <t>2610309367</t>
  </si>
  <si>
    <t>イリョウホウジン　ホウショウカイ　ピーエルビョウイン</t>
  </si>
  <si>
    <t>584-8585</t>
  </si>
  <si>
    <t xml:space="preserve">大阪府富田林市新堂 2204 </t>
  </si>
  <si>
    <t>2714902034</t>
  </si>
  <si>
    <t>アカシイリョウセンター</t>
  </si>
  <si>
    <t>674-0063</t>
  </si>
  <si>
    <t xml:space="preserve">兵庫県明石市大久保町八木743-33 </t>
  </si>
  <si>
    <t>2812006431</t>
  </si>
  <si>
    <t>ナカヤマレディースクリニック</t>
  </si>
  <si>
    <t>640-8203</t>
  </si>
  <si>
    <t>和歌山県和歌山市東蔵前丁 4 ﾌｧｰｽﾄﾋﾞﾙ 2階</t>
  </si>
  <si>
    <t>3010150625</t>
  </si>
  <si>
    <t>4119910075</t>
  </si>
  <si>
    <t>サセボチュウオウビョウイン</t>
  </si>
  <si>
    <t>857-1195</t>
  </si>
  <si>
    <t xml:space="preserve">長崎県佐世保市大和町 15 </t>
  </si>
  <si>
    <t>4210226249</t>
  </si>
  <si>
    <t>アヤベシリツビョウイン</t>
  </si>
  <si>
    <t>623-0011</t>
  </si>
  <si>
    <t xml:space="preserve">京都府綾部市青野町大塚 20-1 </t>
  </si>
  <si>
    <t>2611800950</t>
  </si>
  <si>
    <t>コクサイイリョウフクシダイガクビョウイン</t>
  </si>
  <si>
    <t>329-2763</t>
  </si>
  <si>
    <t xml:space="preserve">栃木県那須塩原市井口 537-3 </t>
  </si>
  <si>
    <t>0915210181</t>
  </si>
  <si>
    <t>ナグモクリニックフクオカイン</t>
  </si>
  <si>
    <t>福岡県福岡市中央区大名 2-8-1 肥後天神宝ﾋﾞﾙ 7階</t>
  </si>
  <si>
    <t>4011024884</t>
  </si>
  <si>
    <t>ヤバシラサンワクリニック</t>
  </si>
  <si>
    <t xml:space="preserve">千葉県松戸市日暮 1-16-2 </t>
  </si>
  <si>
    <t>1212415578</t>
  </si>
  <si>
    <t>ロウドウシャケンコウアンゼンキコウ　キュウシュウロウサイビョウイン</t>
  </si>
  <si>
    <t>800-0296</t>
  </si>
  <si>
    <t xml:space="preserve">福岡県北九州市小倉南区曽根北町1番1号 </t>
  </si>
  <si>
    <t>4017719016</t>
  </si>
  <si>
    <t>チバメディカルセンター</t>
  </si>
  <si>
    <t>260-0842</t>
  </si>
  <si>
    <t xml:space="preserve">千葉県千葉市中央区南町1丁目７番１号 </t>
  </si>
  <si>
    <t>1210123091</t>
  </si>
  <si>
    <t>1116500128</t>
  </si>
  <si>
    <t>マコマナイガイライプラザ</t>
  </si>
  <si>
    <t>005-0012</t>
  </si>
  <si>
    <t xml:space="preserve">北海道札幌市南区真駒内上町1丁目1-25 </t>
  </si>
  <si>
    <t>0110511086</t>
  </si>
  <si>
    <t>タマホクブイリョウセンター</t>
  </si>
  <si>
    <t>189-8511</t>
  </si>
  <si>
    <t xml:space="preserve">東京都東村山青葉町1-7-1 </t>
  </si>
  <si>
    <t>1312770113</t>
  </si>
  <si>
    <t>イリョウホウジンシャダンショウユウカイ　タナカクリニック</t>
  </si>
  <si>
    <t>819-1123</t>
  </si>
  <si>
    <t xml:space="preserve">福岡県糸島市神在1378-3 </t>
  </si>
  <si>
    <t>4012010890</t>
  </si>
  <si>
    <t>ヒガシナゴヤビョウイン</t>
  </si>
  <si>
    <t>465-8620</t>
  </si>
  <si>
    <t xml:space="preserve">愛知県名古屋市名東区梅森坂5-101 </t>
  </si>
  <si>
    <t>2319800476</t>
  </si>
  <si>
    <t>2510100015</t>
  </si>
  <si>
    <t>シャカイイリョウホウジンミスギカイ　サトウビョウイン</t>
  </si>
  <si>
    <t>573-1124</t>
  </si>
  <si>
    <t xml:space="preserve">大阪府枚方市養父東町65-1 </t>
  </si>
  <si>
    <t>2712406244</t>
  </si>
  <si>
    <t>イワテケンリツニノヘビョウイン</t>
  </si>
  <si>
    <t>028-6193</t>
  </si>
  <si>
    <t xml:space="preserve">岩手県二戸市堀野字大川原毛38番地2 </t>
  </si>
  <si>
    <t>0311310122</t>
  </si>
  <si>
    <t>ヒャクドミクリニック</t>
  </si>
  <si>
    <t>693-0022</t>
  </si>
  <si>
    <t xml:space="preserve">島根県出雲市上塩冶町142-1 </t>
  </si>
  <si>
    <t>3210413070</t>
  </si>
  <si>
    <t>イリョウホウジンシャダンワラニ　ホウジュキネンビョウイン</t>
  </si>
  <si>
    <t>923-1226</t>
  </si>
  <si>
    <t xml:space="preserve">石川県能美市緑が丘11丁目71番地 </t>
  </si>
  <si>
    <t>1712310190</t>
  </si>
  <si>
    <t>ブレストセンターサガラクリニックミヤザキ</t>
  </si>
  <si>
    <t>880-0015</t>
  </si>
  <si>
    <t>宮崎県宮崎市大工1-10-28 ひむかワールドビル6階</t>
  </si>
  <si>
    <t>4510120266</t>
  </si>
  <si>
    <t>ニノミヤビョウイン</t>
  </si>
  <si>
    <t>340-0056</t>
  </si>
  <si>
    <t xml:space="preserve">埼玉県草加市新栄二丁目22番地23 </t>
  </si>
  <si>
    <t>1111801414</t>
  </si>
  <si>
    <t>イリョウホウジンシャダン　ゴウユウカイ　スダゲカ・シカイイン</t>
  </si>
  <si>
    <t>297-0029</t>
  </si>
  <si>
    <t xml:space="preserve">千葉県茂原市高師2208-3 </t>
  </si>
  <si>
    <t>1213111309</t>
  </si>
  <si>
    <t>アイカブレストクリニック</t>
  </si>
  <si>
    <t>659-0066</t>
  </si>
  <si>
    <t>兵庫県芦屋市大桝町5-13 芦屋グランドビル2階</t>
  </si>
  <si>
    <t>2811003645</t>
  </si>
  <si>
    <t>サトウニュウセンナイカ・ケンシンクリニック</t>
  </si>
  <si>
    <t>465-0093</t>
  </si>
  <si>
    <t>愛知県名古屋市名東区一社２－８ オオタ一社ビル３階</t>
  </si>
  <si>
    <t>2311503052</t>
  </si>
  <si>
    <t>カミイチソウゴウビョウイン</t>
  </si>
  <si>
    <t>930-0391</t>
  </si>
  <si>
    <t xml:space="preserve">富山県中新川郡上市町法音寺51番地 </t>
  </si>
  <si>
    <t>1611610211</t>
  </si>
  <si>
    <t>パピヨンニュウセンクリニック</t>
  </si>
  <si>
    <t>812-0044</t>
  </si>
  <si>
    <t>福岡県福岡市博多区千代1-1-55 アットホーム福岡1階</t>
  </si>
  <si>
    <t>4010215178</t>
  </si>
  <si>
    <t>サガミハラブレストクリニック</t>
  </si>
  <si>
    <t>252-0231</t>
  </si>
  <si>
    <t>相模原市中央区相模原1-2-17 クリスタルサガミハラ３階</t>
  </si>
  <si>
    <t>1412611762</t>
  </si>
  <si>
    <t>サイセイカイニガタケンオウキカンビョウイン</t>
  </si>
  <si>
    <t>955-0091</t>
  </si>
  <si>
    <t xml:space="preserve">三条市上須頃5001-1 </t>
  </si>
  <si>
    <t>1510411935</t>
  </si>
  <si>
    <t>ツルシリツビョウイン</t>
  </si>
  <si>
    <t>402-0056</t>
  </si>
  <si>
    <t xml:space="preserve">都留市つる5-1-55 </t>
  </si>
  <si>
    <t>1911110342</t>
  </si>
  <si>
    <t>1015010026</t>
  </si>
  <si>
    <t>2312300243</t>
  </si>
  <si>
    <t>1419900028</t>
  </si>
  <si>
    <t>3518810050</t>
  </si>
  <si>
    <t>フナバシチュウオウビョウイン</t>
  </si>
  <si>
    <t>273-8556</t>
  </si>
  <si>
    <t xml:space="preserve">千葉県船橋市海神 6-13-10 </t>
  </si>
  <si>
    <t>1212810018</t>
  </si>
  <si>
    <t>1413000668</t>
  </si>
  <si>
    <t>0910113851</t>
  </si>
  <si>
    <t>0111410031</t>
  </si>
  <si>
    <t>2719801686</t>
  </si>
  <si>
    <t>2312402213</t>
  </si>
  <si>
    <t>2010517023</t>
  </si>
  <si>
    <t>オンシザイダン　オオサカフサイセイカイトンダバヤシビョウイン</t>
  </si>
  <si>
    <t>584-0082</t>
  </si>
  <si>
    <t xml:space="preserve">大阪府富田林市向陽台 1-3-36 </t>
  </si>
  <si>
    <t>2714902497</t>
  </si>
  <si>
    <t>3411511276</t>
  </si>
  <si>
    <t>タチカワチュウオウビョウイン</t>
  </si>
  <si>
    <t>190-0023</t>
  </si>
  <si>
    <t xml:space="preserve">東京都立川市柴崎町 2-17-14 </t>
  </si>
  <si>
    <t>1313013893</t>
  </si>
  <si>
    <t>0510114093</t>
  </si>
  <si>
    <t>キョウリツソウゴウビョウイン</t>
  </si>
  <si>
    <t>456-8611</t>
  </si>
  <si>
    <t xml:space="preserve">愛知県名古屋市熱海区五番町 4-33 </t>
  </si>
  <si>
    <t>2310900887</t>
  </si>
  <si>
    <t>シリツナガハマビョウイン</t>
  </si>
  <si>
    <t>526-8580</t>
  </si>
  <si>
    <t xml:space="preserve">滋賀県長浜市大戌亥町 313 </t>
  </si>
  <si>
    <t>2510301373</t>
  </si>
  <si>
    <t>ツヤマチュウオウビョウイン</t>
  </si>
  <si>
    <t>708-0841</t>
  </si>
  <si>
    <t xml:space="preserve">岡山県津山市川崎 1756 </t>
  </si>
  <si>
    <t>3310310531</t>
  </si>
  <si>
    <t>チドリバシビョウイン</t>
  </si>
  <si>
    <t>812-8633</t>
  </si>
  <si>
    <t xml:space="preserve">福岡県福岡市博多区千代 5-18-1 </t>
  </si>
  <si>
    <t>4010319269</t>
  </si>
  <si>
    <t>2010217244</t>
  </si>
  <si>
    <t>センダイオープンビョウイン</t>
  </si>
  <si>
    <t>983-0824</t>
  </si>
  <si>
    <t xml:space="preserve">宮城県仙台市宮城野区鶴ケ谷 5-22-1 </t>
  </si>
  <si>
    <t>0415210806</t>
  </si>
  <si>
    <t>マエザワビョウイン</t>
  </si>
  <si>
    <t>399-4114</t>
  </si>
  <si>
    <t xml:space="preserve">長野県駒ヶ根市上穂南 11-5 </t>
  </si>
  <si>
    <t>2011017320</t>
  </si>
  <si>
    <t>1311370071</t>
  </si>
  <si>
    <t>ドクリツギョウセイホウジンコクリツビョウインキコウヌマタビョウイン</t>
  </si>
  <si>
    <t>378-0051</t>
  </si>
  <si>
    <t xml:space="preserve">群馬県沼田市上原町 1551-4 </t>
  </si>
  <si>
    <t>1017010040</t>
  </si>
  <si>
    <t>3210113738</t>
  </si>
  <si>
    <t>イガラシナイカゲカクリニック</t>
  </si>
  <si>
    <t>963-8026</t>
  </si>
  <si>
    <t xml:space="preserve">福島県郡山市並木 2-12-7 </t>
  </si>
  <si>
    <t>0710315094</t>
  </si>
  <si>
    <t>2812006464</t>
  </si>
  <si>
    <t>アイチケンサイセイカイビョウイン</t>
  </si>
  <si>
    <t>451-0052</t>
  </si>
  <si>
    <t xml:space="preserve">愛知県名古屋市西区栄生 1-1-18 </t>
  </si>
  <si>
    <t>2310400417</t>
  </si>
  <si>
    <t>2810606133</t>
  </si>
  <si>
    <t>ドクリツギョウセイホウジン　ロウドウシャケンコウアンゼンキコウ　トウキョウロウサイビョウイン</t>
  </si>
  <si>
    <t>143-0013</t>
  </si>
  <si>
    <t xml:space="preserve">東京都大田区大森南 4-13-21 </t>
  </si>
  <si>
    <t>1311115427</t>
  </si>
  <si>
    <t>アズミノセキジュウジビョウイン</t>
  </si>
  <si>
    <t>399-8292</t>
  </si>
  <si>
    <t xml:space="preserve">長野県安曇野市豊科 5685 </t>
  </si>
  <si>
    <t>2014017053</t>
  </si>
  <si>
    <t>2215460078</t>
  </si>
  <si>
    <t>ハシモトシミンビョウイン</t>
  </si>
  <si>
    <t>648-0005</t>
  </si>
  <si>
    <t xml:space="preserve">和歌山県橋本市小峰台 2-8-1 </t>
  </si>
  <si>
    <t>3018010383</t>
  </si>
  <si>
    <t>コクリツビョウインキコウ　ミナミワカヤマイリョウセンター</t>
  </si>
  <si>
    <t>646-8558</t>
  </si>
  <si>
    <t xml:space="preserve">和歌山県田辺市たきない町 27-1 </t>
  </si>
  <si>
    <t>3018410377</t>
  </si>
  <si>
    <t>コクリツビョウインキコウ　ミヤコノジョウビョウイン</t>
  </si>
  <si>
    <t>885-0014</t>
  </si>
  <si>
    <t xml:space="preserve">宮崎県都城市祝吉町 5033-1 </t>
  </si>
  <si>
    <t>4518010022</t>
  </si>
  <si>
    <t>4011025436</t>
  </si>
  <si>
    <t>4610121644</t>
  </si>
  <si>
    <t>1313070349</t>
  </si>
  <si>
    <t>ダテビョウイン</t>
  </si>
  <si>
    <t>760-0076</t>
  </si>
  <si>
    <t xml:space="preserve">香川県高松市観光町 588-8 </t>
  </si>
  <si>
    <t>3710116892</t>
  </si>
  <si>
    <t>キンイキョウサッポロビョウイン</t>
  </si>
  <si>
    <t>003-8510</t>
  </si>
  <si>
    <t xml:space="preserve">北海道札幌市白石区菊水４条１丁目9-22 </t>
  </si>
  <si>
    <t>0110311099</t>
  </si>
  <si>
    <t>イリョウホウジンシャダンキョウユウカイヒガシオオミヤメディカルセンター</t>
  </si>
  <si>
    <t>331-0804</t>
  </si>
  <si>
    <t xml:space="preserve">埼玉県さいたま市北区土呂町1522 </t>
  </si>
  <si>
    <t>1116507248</t>
  </si>
  <si>
    <t>フジタイカダイガク　バンタネビョウイン</t>
  </si>
  <si>
    <t>454-8509</t>
  </si>
  <si>
    <t xml:space="preserve">愛知県名古屋市中川区尾頭橋 3-6-10 </t>
  </si>
  <si>
    <t>2311000893</t>
  </si>
  <si>
    <t>イミズシミンビョウイン　いみずしみんびょういん</t>
  </si>
  <si>
    <t>934-0053</t>
  </si>
  <si>
    <t xml:space="preserve">富山県射水市朴木 20 </t>
  </si>
  <si>
    <t>1611911049</t>
  </si>
  <si>
    <t>コウトウビョウイン</t>
  </si>
  <si>
    <t>136-0072</t>
  </si>
  <si>
    <t xml:space="preserve">東京都江東区大島 6-8-5 </t>
  </si>
  <si>
    <t>1310814905</t>
  </si>
  <si>
    <t>ケイユウカイサッポロビョウイン</t>
  </si>
  <si>
    <t>003-0026</t>
  </si>
  <si>
    <t xml:space="preserve">北海道札幌市白石区本通9丁目南1番1号 </t>
  </si>
  <si>
    <t>0110516218</t>
  </si>
  <si>
    <t>イワテケンリツイワイビョウイン</t>
  </si>
  <si>
    <t>029-0192</t>
  </si>
  <si>
    <t xml:space="preserve">岩手県一関市狐禅寺字大平 17 </t>
  </si>
  <si>
    <t>0310911458</t>
  </si>
  <si>
    <t>トワダシリツチュウオウビョウイン　十和田市立中央病院</t>
  </si>
  <si>
    <t>034-0093</t>
  </si>
  <si>
    <t xml:space="preserve">青森県十和田市西十二番町 14-8 </t>
  </si>
  <si>
    <t>0210610366</t>
  </si>
  <si>
    <t>ミハラセキジュウジビョウイン</t>
  </si>
  <si>
    <t>723-8512</t>
  </si>
  <si>
    <t xml:space="preserve">広島県三原市東町 2-7-1 </t>
  </si>
  <si>
    <t>3410910214</t>
  </si>
  <si>
    <t>ニホンマツビョウイン</t>
  </si>
  <si>
    <t>964-8501</t>
  </si>
  <si>
    <t xml:space="preserve">福島県二本松市成田町 1-553 </t>
  </si>
  <si>
    <t>0711010660</t>
  </si>
  <si>
    <t>ハチノヘセキジュウジビョウイン</t>
  </si>
  <si>
    <t>039-1104</t>
  </si>
  <si>
    <t xml:space="preserve">青森県八戸市田面木字中明戸 2 </t>
  </si>
  <si>
    <t>0210312542</t>
  </si>
  <si>
    <t>フクイコウセイビョウイン</t>
  </si>
  <si>
    <t>918-8537</t>
  </si>
  <si>
    <t xml:space="preserve">福井県福井市下六条町1-6-1 </t>
  </si>
  <si>
    <t>1810122513</t>
  </si>
  <si>
    <t>イシカワキンロウシャイリョウキョウカイ　ジョウホクビョウイン</t>
  </si>
  <si>
    <t>920-8616</t>
  </si>
  <si>
    <t xml:space="preserve">石川県金沢市京町 20-3 </t>
  </si>
  <si>
    <t>1710111327</t>
  </si>
  <si>
    <t>トウトブンキョウビョウイン</t>
  </si>
  <si>
    <t>113-0034</t>
  </si>
  <si>
    <t xml:space="preserve">東京都文京区湯島 3-5-7 </t>
  </si>
  <si>
    <t>1310570937</t>
  </si>
  <si>
    <t>オオタキネンビョウイン</t>
  </si>
  <si>
    <t>373-8585</t>
  </si>
  <si>
    <t xml:space="preserve">群馬県太田市大島町455-1 </t>
  </si>
  <si>
    <t>1012510051</t>
  </si>
  <si>
    <t>トバタキョウリツビョウイン</t>
  </si>
  <si>
    <t>804-0093</t>
  </si>
  <si>
    <t xml:space="preserve">福岡県北九州市戸畑区沢見2-5-1 </t>
  </si>
  <si>
    <t>4016419139</t>
  </si>
  <si>
    <t>テンジンカイ　シンコガクリニック</t>
  </si>
  <si>
    <t>830-8522</t>
  </si>
  <si>
    <t xml:space="preserve">福岡県久留米市天神町 106-1 </t>
  </si>
  <si>
    <t>4012215499</t>
  </si>
  <si>
    <t>シュウワソウゴウビョウイン</t>
  </si>
  <si>
    <t>344-0035</t>
  </si>
  <si>
    <t xml:space="preserve">埼玉県春日部市谷原新田 1200 </t>
  </si>
  <si>
    <t>1110602318</t>
  </si>
  <si>
    <t>クレハソウゴウビョウイン</t>
  </si>
  <si>
    <t>974-8232</t>
  </si>
  <si>
    <t xml:space="preserve">福島県いわき市錦町落合1-1 </t>
  </si>
  <si>
    <t>0710412545</t>
  </si>
  <si>
    <t>1718010018</t>
  </si>
  <si>
    <t>174-0046</t>
  </si>
  <si>
    <t>東京都板橋区蓮根 3-14-1 第2ｶﾈﾖﾋﾞﾙ 2階</t>
  </si>
  <si>
    <t>1311931179</t>
  </si>
  <si>
    <t>2611100591</t>
  </si>
  <si>
    <t>チバチュウオウメディカルセンター</t>
  </si>
  <si>
    <t>264-0017</t>
  </si>
  <si>
    <t xml:space="preserve">千葉県千葉市若葉区加曽利町1835-1 </t>
  </si>
  <si>
    <t>1210114728</t>
  </si>
  <si>
    <t>ショウバラセキジュウジビョウイン</t>
  </si>
  <si>
    <t>727-0013</t>
  </si>
  <si>
    <t xml:space="preserve">広島県庄原市西本町２丁目７－１０ </t>
  </si>
  <si>
    <t>3412110011</t>
  </si>
  <si>
    <t>カミスサイセイカイビョウイン</t>
  </si>
  <si>
    <t>314-0112</t>
  </si>
  <si>
    <t xml:space="preserve">茨城県神栖市知手中央７－２－４５ </t>
  </si>
  <si>
    <t>0812910222</t>
  </si>
  <si>
    <t>ニシハラニュウセンクリニック</t>
  </si>
  <si>
    <t>670-0912</t>
  </si>
  <si>
    <t xml:space="preserve">兵庫県姫路市南町11番キャピタルi姫路2F </t>
  </si>
  <si>
    <t>2814021305</t>
  </si>
  <si>
    <t>ナガサキエキサイカイビョウイン</t>
  </si>
  <si>
    <t>850-0034</t>
  </si>
  <si>
    <t xml:space="preserve">長崎県長崎市樺島町5-16 </t>
  </si>
  <si>
    <t>4210122034</t>
  </si>
  <si>
    <t>ヒノキネンビョウイン</t>
  </si>
  <si>
    <t>529-1642</t>
  </si>
  <si>
    <t xml:space="preserve">滋賀県蒲性郡日野町上野田200-1 </t>
  </si>
  <si>
    <t>2511500577</t>
  </si>
  <si>
    <t>3518816933</t>
  </si>
  <si>
    <t>ホダカビョウイン</t>
  </si>
  <si>
    <t>399-8303</t>
  </si>
  <si>
    <t xml:space="preserve">長野県安曇野市穂高4634 </t>
  </si>
  <si>
    <t>2014017152</t>
  </si>
  <si>
    <t>イッパンシャダンホウジンニイガタケンチイキイリョウスイシンキコウウオヌマキカンビョウイン</t>
  </si>
  <si>
    <t>949-7302</t>
  </si>
  <si>
    <t xml:space="preserve">新潟県南魚沼市補佐4132 </t>
  </si>
  <si>
    <t>1512410463</t>
  </si>
  <si>
    <t>キョウトフリツイカダイガクフゾクホクブイリョウセンター</t>
  </si>
  <si>
    <t>629-2261</t>
  </si>
  <si>
    <t xml:space="preserve">京都府与謝郡与謝野町字男山481 </t>
  </si>
  <si>
    <t>2619600337</t>
  </si>
  <si>
    <t>ジェイエイアイチコウセイレンイナザワコウセイビョウイン</t>
  </si>
  <si>
    <t>495-8531</t>
  </si>
  <si>
    <t xml:space="preserve">愛知県稲沢市祖父江町本甲捨町野7番地 </t>
  </si>
  <si>
    <t>2313901064</t>
  </si>
  <si>
    <t>3910113764</t>
  </si>
  <si>
    <t>シナガワグレストクリニック</t>
  </si>
  <si>
    <t>108-0074</t>
  </si>
  <si>
    <t>東京都港区高輪3-11-5 イマス高輪ビル1階</t>
  </si>
  <si>
    <t>1315821053</t>
  </si>
  <si>
    <t>0210118576</t>
  </si>
  <si>
    <t>トツカキョウリツダイイチビョウインフゾクサクラスニュウセンクリニック</t>
  </si>
  <si>
    <t>244-0003</t>
  </si>
  <si>
    <t>神奈川県横浜市戸塚区戸塚町4253-1 サクラス戸塚ビル601</t>
  </si>
  <si>
    <t>1411005255</t>
  </si>
  <si>
    <t>セキネウィメンズ゛クリニック</t>
  </si>
  <si>
    <t>179-0085</t>
  </si>
  <si>
    <t xml:space="preserve">東京都練馬区早宮2-24-10 </t>
  </si>
  <si>
    <t>1312029858</t>
  </si>
  <si>
    <t>ワカヤマブレストクリニック</t>
  </si>
  <si>
    <t xml:space="preserve">和歌山県和歌山市東蔵前町丁39キーノ和歌山3階 </t>
  </si>
  <si>
    <t>3010152639</t>
  </si>
  <si>
    <t>ケイセイカイビョウイン</t>
  </si>
  <si>
    <t>579-8036</t>
  </si>
  <si>
    <t xml:space="preserve">大阪府東大阪市鷹殿町20-29 </t>
  </si>
  <si>
    <t>2715015158</t>
  </si>
  <si>
    <t>トツカキョウリツダイニビョウイン</t>
  </si>
  <si>
    <t>244-0817</t>
  </si>
  <si>
    <t xml:space="preserve">神奈川県横浜市戸塚区吉田町579-1 </t>
  </si>
  <si>
    <t>1411000793</t>
  </si>
  <si>
    <t>クーンズニュウセンクリニック</t>
  </si>
  <si>
    <t>895-0063</t>
  </si>
  <si>
    <t xml:space="preserve">鹿児島県薩摩川内市若葉町７番１０号 </t>
  </si>
  <si>
    <t>4611511488</t>
  </si>
  <si>
    <t>ドクリツギョウセイホウジンチイキイリョウスイシンキコウセンダイビョウイン</t>
  </si>
  <si>
    <t>981-3281</t>
  </si>
  <si>
    <t xml:space="preserve">仙台市泉区紫山2丁目1-1 </t>
  </si>
  <si>
    <t>0415513449</t>
  </si>
  <si>
    <t>イリョウホウジンシャダンホウオウカイフェニックスメディカルクリニック</t>
  </si>
  <si>
    <t>151-0051</t>
  </si>
  <si>
    <t>渋谷区千駄ヶ谷三丁目４１番６号 ユニバースビル２階から６階</t>
  </si>
  <si>
    <t>1311331602</t>
  </si>
  <si>
    <t>シガモリブレストクリニック</t>
  </si>
  <si>
    <t>525-0059</t>
  </si>
  <si>
    <t xml:space="preserve">草津市野路１丁目13-36 </t>
  </si>
  <si>
    <t>2510602788</t>
  </si>
  <si>
    <t>ヒロサキシリツビョウイン</t>
  </si>
  <si>
    <t>036-8004</t>
  </si>
  <si>
    <t xml:space="preserve">青森県弘前市大字大町 3-8-1 </t>
  </si>
  <si>
    <t>0210212122</t>
  </si>
  <si>
    <t>3418010041</t>
  </si>
  <si>
    <t>サイタマイカダイガクフゾクビョウイン</t>
  </si>
  <si>
    <t>350-0495</t>
  </si>
  <si>
    <t xml:space="preserve">埼玉県入間郡毛呂山町毛呂本郷38 </t>
  </si>
  <si>
    <t>1112401966</t>
  </si>
  <si>
    <t>1310110098</t>
  </si>
  <si>
    <t>2719801470</t>
  </si>
  <si>
    <t>ニッコウキネンビョウイン</t>
  </si>
  <si>
    <t>051-8501</t>
  </si>
  <si>
    <t xml:space="preserve">北海道室蘭市新富町１丁目５番１３号 </t>
  </si>
  <si>
    <t>0113512040</t>
  </si>
  <si>
    <t>ラクヨウビョウイン</t>
  </si>
  <si>
    <t>606-0017</t>
  </si>
  <si>
    <t xml:space="preserve">京都府京都市左京区岩倉上蔵町 143 </t>
  </si>
  <si>
    <t>2610600849</t>
  </si>
  <si>
    <t>リュウキュウダイガクビョウイン</t>
  </si>
  <si>
    <t>903-0125</t>
  </si>
  <si>
    <t xml:space="preserve">沖縄県中頭郡西原町上原 207 </t>
  </si>
  <si>
    <t>4718010103</t>
  </si>
  <si>
    <t>0915110373</t>
  </si>
  <si>
    <t>4011119114</t>
  </si>
  <si>
    <t>コウエキシャダンホウジンチイキイリョウシンコウキョウカイネリマヒカリガオカビョウイン</t>
  </si>
  <si>
    <t>179-0072</t>
  </si>
  <si>
    <t xml:space="preserve">東京都練馬区光が丘 2-11-1 </t>
  </si>
  <si>
    <t>1312071009</t>
  </si>
  <si>
    <t>オギクボビョウイン</t>
  </si>
  <si>
    <t>167-0035</t>
  </si>
  <si>
    <t xml:space="preserve">東京都杉並区今川 3-1-24 </t>
  </si>
  <si>
    <t>1311514967</t>
  </si>
  <si>
    <t>コウベエキサイカイビョウイン</t>
  </si>
  <si>
    <t>655-0004</t>
  </si>
  <si>
    <t xml:space="preserve">兵庫県神戸市垂水区学が丘1-21-1 </t>
  </si>
  <si>
    <t>2810804241</t>
  </si>
  <si>
    <t>0415413269</t>
  </si>
  <si>
    <t>フクオカシミンビョウイン</t>
  </si>
  <si>
    <t>812-0046</t>
  </si>
  <si>
    <t xml:space="preserve">福岡県福岡市博多区吉塚本町 13-1 </t>
  </si>
  <si>
    <t>4010212274</t>
  </si>
  <si>
    <t>4011219203</t>
  </si>
  <si>
    <t>チバニシソウゴウビョウイン</t>
  </si>
  <si>
    <t>270-2251</t>
  </si>
  <si>
    <t xml:space="preserve">千葉県松戸市金ヶ作 107-1 </t>
  </si>
  <si>
    <t>1212412484</t>
  </si>
  <si>
    <t>2614000095</t>
  </si>
  <si>
    <t>2510300102</t>
  </si>
  <si>
    <t>2211310202</t>
  </si>
  <si>
    <t>フクオカシンミズマキビョウイン</t>
  </si>
  <si>
    <t>807-0051</t>
  </si>
  <si>
    <t xml:space="preserve">福岡県遠賀郡水巻町立屋敷 1-2-1 </t>
  </si>
  <si>
    <t>4016119523</t>
  </si>
  <si>
    <t>ルモイシリツビョウイン</t>
  </si>
  <si>
    <t>077-0011</t>
  </si>
  <si>
    <t xml:space="preserve">北海道留萌市東雲町 2-16 </t>
  </si>
  <si>
    <t>0116411372</t>
  </si>
  <si>
    <t>コクリツビョウンキコウ　オオイタイリョウセンター</t>
  </si>
  <si>
    <t>870-0263</t>
  </si>
  <si>
    <t xml:space="preserve">大分県大分市横田 2-11-45 </t>
  </si>
  <si>
    <t>4418111631</t>
  </si>
  <si>
    <t>4119810713</t>
  </si>
  <si>
    <t>シャカイホケン</t>
  </si>
  <si>
    <t>800-0034</t>
  </si>
  <si>
    <t xml:space="preserve">福岡県直方市大字山部 765-1 </t>
  </si>
  <si>
    <t>4015419015</t>
  </si>
  <si>
    <t>ヤナギハラビョウイン</t>
  </si>
  <si>
    <t>120-0023</t>
  </si>
  <si>
    <t xml:space="preserve">東京都足立区千住曙町 35-1 </t>
  </si>
  <si>
    <t>1312171049</t>
  </si>
  <si>
    <t>2314101359</t>
  </si>
  <si>
    <t>フクオカケンサイセイカイヤワタソウゴウビョウイン</t>
  </si>
  <si>
    <t>福岡県北九州市八幡東区春の町 2027/5/9</t>
  </si>
  <si>
    <t>4016619050</t>
  </si>
  <si>
    <t>シリツカシワバラビョウイン</t>
  </si>
  <si>
    <t>582-0005</t>
  </si>
  <si>
    <t xml:space="preserve">大阪府柏原市法善寺 1-7-9 </t>
  </si>
  <si>
    <t>2714600018</t>
  </si>
  <si>
    <t>ツシミビョウイン</t>
  </si>
  <si>
    <t>758-0041</t>
  </si>
  <si>
    <t xml:space="preserve">山口県萩市江向 413-1 </t>
  </si>
  <si>
    <t>3510411170</t>
  </si>
  <si>
    <t>ジエイタイチュウオウビョウイン</t>
  </si>
  <si>
    <t>154-8532</t>
  </si>
  <si>
    <t xml:space="preserve">東京都世田谷区池尻 1-2-24 </t>
  </si>
  <si>
    <t>1319570565</t>
  </si>
  <si>
    <t>2619600154</t>
  </si>
  <si>
    <t>トットリケンリツチュウオウビョウイン</t>
  </si>
  <si>
    <t>680-0901</t>
  </si>
  <si>
    <t xml:space="preserve">鳥取県鳥取市江津 730 </t>
  </si>
  <si>
    <t>3110111097</t>
  </si>
  <si>
    <t>ヤマシナビョウイン</t>
  </si>
  <si>
    <t>607-8086</t>
  </si>
  <si>
    <t xml:space="preserve">京都府京都市山科区竹鼻四丁野町 19-4 </t>
  </si>
  <si>
    <t>2614100242</t>
  </si>
  <si>
    <t>コクリツビョウインキコウマイツルイリョウセンター</t>
  </si>
  <si>
    <t>625-8502</t>
  </si>
  <si>
    <t xml:space="preserve">京都府舞鶴市字行永 2410 </t>
  </si>
  <si>
    <t>2619900026</t>
  </si>
  <si>
    <t>ウエキビョウイン</t>
  </si>
  <si>
    <t>861-0136</t>
  </si>
  <si>
    <t xml:space="preserve">熊本県熊本市植木町岩野 285-29 </t>
  </si>
  <si>
    <t>4318212349</t>
  </si>
  <si>
    <t>カワグチセイワビョウイン</t>
  </si>
  <si>
    <t>334-0074</t>
  </si>
  <si>
    <t xml:space="preserve">埼玉県川口市江戸 3-35-46 </t>
  </si>
  <si>
    <t>1110207340</t>
  </si>
  <si>
    <t>1312070928</t>
  </si>
  <si>
    <t>イリョウホウジンゲットウカイ</t>
  </si>
  <si>
    <t>901-2132</t>
  </si>
  <si>
    <t xml:space="preserve">沖縄県浦添市伊祖 2-3-1 </t>
  </si>
  <si>
    <t>4710812076</t>
  </si>
  <si>
    <t>2110600570</t>
  </si>
  <si>
    <t>アコウシミンビョウイン</t>
  </si>
  <si>
    <t>678-0232</t>
  </si>
  <si>
    <t xml:space="preserve">兵庫県赤穂市中広1090 </t>
  </si>
  <si>
    <t>2814300956</t>
  </si>
  <si>
    <t>2610707065</t>
  </si>
  <si>
    <t>医療法人　島田乳腺クリニック</t>
  </si>
  <si>
    <t>シマダニュウセンクリニック</t>
  </si>
  <si>
    <t>805-0015</t>
  </si>
  <si>
    <t xml:space="preserve">福岡県北九州市八幡東区荒生田2-3-8 </t>
  </si>
  <si>
    <t>4016618888</t>
  </si>
  <si>
    <t>カワノイイン</t>
  </si>
  <si>
    <t>725-0021</t>
  </si>
  <si>
    <t xml:space="preserve">広島県竹原市竹原町 3554 </t>
  </si>
  <si>
    <t>3410710242</t>
  </si>
  <si>
    <t>サイシュウカンビョウイン</t>
  </si>
  <si>
    <t>481-0004</t>
  </si>
  <si>
    <t xml:space="preserve">愛知県北名古屋市鹿田西村前 111 </t>
  </si>
  <si>
    <t>2317400154</t>
  </si>
  <si>
    <t>シャカイイリョウホウジンザイダンシンワカイ　ヤチヨビョウイン</t>
  </si>
  <si>
    <t>446-8510</t>
  </si>
  <si>
    <t xml:space="preserve">愛知県安城市住吉町 2-2-7 </t>
  </si>
  <si>
    <t>2313100832</t>
  </si>
  <si>
    <t>イリョウホウジンガクトカイ　ナグモクリックオオサカ</t>
  </si>
  <si>
    <t>530-0001</t>
  </si>
  <si>
    <t>大阪府大阪市北区梅田 2-6-20 ﾊﾟｼﾌｨｯｸﾏｰｸｽ西梅田 14Ｆ</t>
  </si>
  <si>
    <t>2714110232</t>
  </si>
  <si>
    <t>マイズルキョウサイビョウイン</t>
  </si>
  <si>
    <t>625-8585</t>
  </si>
  <si>
    <t xml:space="preserve">京都府舞鶴市字浜 1035 </t>
  </si>
  <si>
    <t>2619700095</t>
  </si>
  <si>
    <t>ニシキビョウイン</t>
  </si>
  <si>
    <t>741-0061</t>
  </si>
  <si>
    <t xml:space="preserve">山口県岩国市錦見 7-15-7 </t>
  </si>
  <si>
    <t>3510810082</t>
  </si>
  <si>
    <t>トウキョウキタイリョウセンター</t>
  </si>
  <si>
    <t>115-0053</t>
  </si>
  <si>
    <t xml:space="preserve">東京都北区赤羽台 4-17-56 </t>
  </si>
  <si>
    <t>1311770734</t>
  </si>
  <si>
    <t>カナガワケンヨボウイガクキョウカイチュウオウシンリョウジョ</t>
  </si>
  <si>
    <t>231-0021</t>
  </si>
  <si>
    <t>神奈川県横浜市中区日本大通 58 日本大通ビル</t>
  </si>
  <si>
    <t>1410311092</t>
  </si>
  <si>
    <t>イトイガワソウゴウビョウイン</t>
  </si>
  <si>
    <t>941-8502</t>
  </si>
  <si>
    <t xml:space="preserve">新潟県糸魚川市大字竹ケ花 457-1 </t>
  </si>
  <si>
    <t>1511510545</t>
  </si>
  <si>
    <t>2210310146</t>
  </si>
  <si>
    <t>2215310554</t>
  </si>
  <si>
    <t>シャカイフクシホウジンオンシザイダンサイセイカイイマバリビョウイン</t>
  </si>
  <si>
    <t>799-1592</t>
  </si>
  <si>
    <t xml:space="preserve">愛媛県今治市喜田村 7-1-6 </t>
  </si>
  <si>
    <t>3810228159</t>
  </si>
  <si>
    <t>サイタマケンサイセイカイカワグチソウゴウビョウイン</t>
  </si>
  <si>
    <t>332-8558</t>
  </si>
  <si>
    <t xml:space="preserve">埼玉県川口市西川口5-11-5 </t>
  </si>
  <si>
    <t>1110201350</t>
  </si>
  <si>
    <t>1214211363</t>
  </si>
  <si>
    <t>ソデガウラサツキダイビョウイン</t>
  </si>
  <si>
    <t>299-0246</t>
  </si>
  <si>
    <t xml:space="preserve">千葉県袖ケ浦市長浦駅前 5-21 </t>
  </si>
  <si>
    <t>1210910307</t>
  </si>
  <si>
    <t>ハチオウジニュウセンクリニック</t>
  </si>
  <si>
    <t>192-0084</t>
  </si>
  <si>
    <t>東京都八王子市三崎町 4-8 篠崎ﾋﾞﾙ 4F</t>
  </si>
  <si>
    <t>1312929206</t>
  </si>
  <si>
    <t>3610125449</t>
  </si>
  <si>
    <t>カケガワシ・フクロイシビョウインキギョウダンリツ　チュウトウエンソウゴウイリョウセンター</t>
  </si>
  <si>
    <t>436-8555</t>
  </si>
  <si>
    <t xml:space="preserve">静岡県掛川市菖蒲ヶ池１番地１ </t>
  </si>
  <si>
    <t>2217410089</t>
  </si>
  <si>
    <t>コバショウカキニュウセンクリニック</t>
  </si>
  <si>
    <t>651-1112</t>
  </si>
  <si>
    <t>兵庫県神戸市北区鈴蘭台東町1丁目10-1 ヨシキビル4Ｆ</t>
  </si>
  <si>
    <t>2815004045</t>
  </si>
  <si>
    <t>ホウユウビョウイン</t>
  </si>
  <si>
    <t>610-0120</t>
  </si>
  <si>
    <t xml:space="preserve">京都府城陽市寺田垣内後43-4 </t>
  </si>
  <si>
    <t/>
  </si>
  <si>
    <t>イケガミソウゴウビョウイン</t>
  </si>
  <si>
    <t>146-0082</t>
  </si>
  <si>
    <t xml:space="preserve">東京都大田区池上6-1-19 </t>
  </si>
  <si>
    <t>1311170950</t>
  </si>
  <si>
    <t>フジシリツチュウオウビョウイン</t>
  </si>
  <si>
    <t>417-8567</t>
  </si>
  <si>
    <t xml:space="preserve">静岡県富士市高島町50 </t>
  </si>
  <si>
    <t>2212310094</t>
  </si>
  <si>
    <t>スズカケセントラルビョウイン</t>
  </si>
  <si>
    <t>432-8054</t>
  </si>
  <si>
    <t xml:space="preserve">静岡県浜松市南区田尻町120-1 </t>
  </si>
  <si>
    <t>2217110432</t>
  </si>
  <si>
    <t>0415213008</t>
  </si>
  <si>
    <t>ネリマエキマエ　ナイシキョウ・ニュウセンクリニック</t>
  </si>
  <si>
    <t>176-0001</t>
  </si>
  <si>
    <t>東京都練馬区練馬1-4-1 ユニティフォーラム9階</t>
  </si>
  <si>
    <t>1312036358</t>
  </si>
  <si>
    <t>リョウクリニック</t>
  </si>
  <si>
    <t>569-0824</t>
  </si>
  <si>
    <t xml:space="preserve">大阪府高槻市川添2-2-21 </t>
  </si>
  <si>
    <t>2710906609</t>
  </si>
  <si>
    <t>シャカイイリョウホウジンザイダンセキシンカイダイニカワサキサイワイクリニック</t>
  </si>
  <si>
    <t>212-0021</t>
  </si>
  <si>
    <t xml:space="preserve">神奈川県川崎市幸区都町39-1 </t>
  </si>
  <si>
    <t>1415110135</t>
  </si>
  <si>
    <t>イワテケンリツミヤコビョウイン</t>
  </si>
  <si>
    <t>027-0096</t>
  </si>
  <si>
    <t xml:space="preserve">岩手県宮古市崎鍬ヶ崎第１地割１１番地２６ </t>
  </si>
  <si>
    <t>0310210588</t>
  </si>
  <si>
    <t>タカシマダイラチュウオウソウゴウビョウイン</t>
  </si>
  <si>
    <t xml:space="preserve">東京都板橋区高島平1-73-1 </t>
  </si>
  <si>
    <t>1311970946</t>
  </si>
  <si>
    <t>イリョウホウジンフジイカイ　カシバセイキビョウイン</t>
  </si>
  <si>
    <t>639-0252</t>
  </si>
  <si>
    <t xml:space="preserve">奈良県香芝市穴虫3300-3 </t>
  </si>
  <si>
    <t>2911801336</t>
  </si>
  <si>
    <t>ムラセニュウセンゲカクリニック</t>
  </si>
  <si>
    <t>665-0011</t>
  </si>
  <si>
    <t>兵庫県宝塚市南口1-8-26 宝塚メディカルスクウｴア</t>
  </si>
  <si>
    <t>2811105150</t>
  </si>
  <si>
    <t>イリョウホウジンシャダンアイユウカイ　ツダヌマチュウオウソウゴウビョウイン</t>
  </si>
  <si>
    <t xml:space="preserve">千葉県習志野市谷津1丁目9-17 </t>
  </si>
  <si>
    <t>1210210518</t>
  </si>
  <si>
    <t>ドッキョウイカダイガクニッコウイリョウセンター</t>
  </si>
  <si>
    <t>321-1298</t>
  </si>
  <si>
    <t xml:space="preserve">栃木県日光市森友１４５－１ </t>
  </si>
  <si>
    <t>0910610336</t>
  </si>
  <si>
    <t>サッポロヒガシトクシュウカイビョウイン</t>
  </si>
  <si>
    <t>065-0033</t>
  </si>
  <si>
    <t xml:space="preserve">札幌市東区北33条東14丁目3-１ </t>
  </si>
  <si>
    <t>0110213873</t>
  </si>
  <si>
    <t>ケアリボンニュウセンクリニックキタセンジュ</t>
  </si>
  <si>
    <t>120-0026</t>
  </si>
  <si>
    <t>足立区千住旭町40-27 ﾄﾗﾔﾋﾞﾙ5階</t>
  </si>
  <si>
    <t>1312135838</t>
  </si>
  <si>
    <t>トヤマケンサイセイカイトヤマビョウイン</t>
  </si>
  <si>
    <t>931-8533</t>
  </si>
  <si>
    <t xml:space="preserve">富山県富山市楠木 33-1 </t>
  </si>
  <si>
    <t>1610115667</t>
  </si>
  <si>
    <t>2711609392</t>
  </si>
  <si>
    <t>オダワラシリツビョウイン</t>
  </si>
  <si>
    <t>250-0055</t>
  </si>
  <si>
    <t xml:space="preserve">神奈川県小田原市久野 46 </t>
  </si>
  <si>
    <t>1412300812</t>
  </si>
  <si>
    <t>1510612003</t>
  </si>
  <si>
    <t>3411511219</t>
  </si>
  <si>
    <t>1310770792</t>
  </si>
  <si>
    <t>1412000016</t>
  </si>
  <si>
    <t>ホクセツソウゴウビョウイン</t>
  </si>
  <si>
    <t>569-8585</t>
  </si>
  <si>
    <t xml:space="preserve">大阪府高槻市北柳川町 6-24 </t>
  </si>
  <si>
    <t>2710906641</t>
  </si>
  <si>
    <t>2310105552</t>
  </si>
  <si>
    <t>ヒロシマセキジュウジ・ゲンバクビョウイン</t>
  </si>
  <si>
    <t>730-8619</t>
  </si>
  <si>
    <t xml:space="preserve">広島県広島市中区千田町 1-9-6 </t>
  </si>
  <si>
    <t>3410110427</t>
  </si>
  <si>
    <t>シリツアサヒカワビョウイン</t>
  </si>
  <si>
    <t>070-8610</t>
  </si>
  <si>
    <t xml:space="preserve">北海道旭川市金星町 1-1-65 </t>
  </si>
  <si>
    <t>0112910997</t>
  </si>
  <si>
    <t>1318670077</t>
  </si>
  <si>
    <t>1413700549</t>
  </si>
  <si>
    <t>マツザカシミンビョウイン</t>
  </si>
  <si>
    <t>515-8544</t>
  </si>
  <si>
    <t xml:space="preserve">三重県松坂市殿町 1550 </t>
  </si>
  <si>
    <t>2410705012</t>
  </si>
  <si>
    <t>サイセイカイナラビョウイン</t>
  </si>
  <si>
    <t>630-8145</t>
  </si>
  <si>
    <t xml:space="preserve">奈良県奈良市八条 4-643 </t>
  </si>
  <si>
    <t>2910102017</t>
  </si>
  <si>
    <t>コクリツビョウインキコウコウベイリョウセンター</t>
  </si>
  <si>
    <t>654-0155</t>
  </si>
  <si>
    <t xml:space="preserve">兵庫県神戸市須磨区西落合 3-1-1 </t>
  </si>
  <si>
    <t>2819900107</t>
  </si>
  <si>
    <t>1610210377</t>
  </si>
  <si>
    <t>1510120734</t>
  </si>
  <si>
    <t>4410312153</t>
  </si>
  <si>
    <t>0110317286</t>
  </si>
  <si>
    <t>ド）ロウドウシャアンゼンキコウチュウブロウサイビョウイン</t>
  </si>
  <si>
    <t>455-8530</t>
  </si>
  <si>
    <t xml:space="preserve">愛知県名古屋市港区港明町 1-10-6 </t>
  </si>
  <si>
    <t>2311100321</t>
  </si>
  <si>
    <t>ミミハラソウゴウビョウイン</t>
  </si>
  <si>
    <t>590-8505</t>
  </si>
  <si>
    <t xml:space="preserve">大阪府堺市堺区協和町4丁465 </t>
  </si>
  <si>
    <t>2716000613</t>
  </si>
  <si>
    <t>オキナワセキジュウジビョウイン</t>
  </si>
  <si>
    <t>902-8588</t>
  </si>
  <si>
    <t xml:space="preserve">沖縄県那覇市与儀 1-3-1 </t>
  </si>
  <si>
    <t>4718110184</t>
  </si>
  <si>
    <t>0113512792</t>
  </si>
  <si>
    <t>シャカイホケンナカハラビョウイン</t>
  </si>
  <si>
    <t>811-2233</t>
  </si>
  <si>
    <t xml:space="preserve">福岡県糟屋郡志免町別府北二丁目12番1号 </t>
  </si>
  <si>
    <t>4010419127</t>
  </si>
  <si>
    <t>チュウゴクロウサイビヨウイン</t>
  </si>
  <si>
    <t>737-0193</t>
  </si>
  <si>
    <t xml:space="preserve">広島県呉市広多賀谷 1-5-1 </t>
  </si>
  <si>
    <t>3410513638</t>
  </si>
  <si>
    <t>コウリツヤツシカビョウイン</t>
  </si>
  <si>
    <t>667-8555</t>
  </si>
  <si>
    <t xml:space="preserve">兵庫県養父市八鹿町八鹿 1878-1 </t>
  </si>
  <si>
    <t>2814800013</t>
  </si>
  <si>
    <t>0112914577</t>
  </si>
  <si>
    <t>0915110399</t>
  </si>
  <si>
    <t>オカヤマシリツシミンビョウイン</t>
  </si>
  <si>
    <t>700-8557</t>
  </si>
  <si>
    <t xml:space="preserve">岡山県岡山市北区北長瀬表町3丁目20-1 </t>
  </si>
  <si>
    <t>3318903089</t>
  </si>
  <si>
    <t>サクライニュウセンクリニック</t>
  </si>
  <si>
    <t>641-0011</t>
  </si>
  <si>
    <t xml:space="preserve">和歌山県和歌山市三葛 279-5 </t>
  </si>
  <si>
    <t>3010113474</t>
  </si>
  <si>
    <t>ミサワシリツミサワビョウイン</t>
  </si>
  <si>
    <t>033-0001</t>
  </si>
  <si>
    <t xml:space="preserve">青森県三沢市中央町 4-1-10 </t>
  </si>
  <si>
    <t>0210710810</t>
  </si>
  <si>
    <t>ヘキナンシミンビョウイン</t>
  </si>
  <si>
    <t>447-8502</t>
  </si>
  <si>
    <t xml:space="preserve">愛知県碧南市平和町 3-6 </t>
  </si>
  <si>
    <t>2312800564</t>
  </si>
  <si>
    <t>イセハラキョウドウビョウイン</t>
  </si>
  <si>
    <t>259-1187</t>
  </si>
  <si>
    <t xml:space="preserve">神奈川県伊勢原市田中345 </t>
  </si>
  <si>
    <t>1414000204</t>
  </si>
  <si>
    <t>イリョウホウジンシャダンアンシンカイ　ヨツヤメディカルキューブ</t>
  </si>
  <si>
    <t>102-0084</t>
  </si>
  <si>
    <t xml:space="preserve">東京都千代田区二番町 7-7 </t>
  </si>
  <si>
    <t>1310131128</t>
  </si>
  <si>
    <t>クリタクリニック</t>
  </si>
  <si>
    <t>036-8096</t>
  </si>
  <si>
    <t>青森県弘前市表町 2-11 弘前駅ビルアプリ―ズ 4F</t>
  </si>
  <si>
    <t>0210215430</t>
  </si>
  <si>
    <t>1110801050</t>
  </si>
  <si>
    <t>ドクリツギョウセイホウジンチイキイリョウキノウスイシンキコウ　ヨッカイチハヅイリョウセンター</t>
  </si>
  <si>
    <t>510-0016</t>
  </si>
  <si>
    <t xml:space="preserve">三重県四日市市羽津山町 10-8 </t>
  </si>
  <si>
    <t>2410205013</t>
  </si>
  <si>
    <t>ハマダイリョウセンター</t>
  </si>
  <si>
    <t>697-8511</t>
  </si>
  <si>
    <t xml:space="preserve">島根県浜田市浅井町 777-12 </t>
  </si>
  <si>
    <t>3215010053</t>
  </si>
  <si>
    <t>ナンコウビョウイン</t>
  </si>
  <si>
    <t>559-0011</t>
  </si>
  <si>
    <t xml:space="preserve">大阪府大阪市住之江区北加賀屋 2-11-15 </t>
  </si>
  <si>
    <t>2715905051</t>
  </si>
  <si>
    <t>2510601970</t>
  </si>
  <si>
    <t>アベノマツイクリニック</t>
  </si>
  <si>
    <t>545-0052</t>
  </si>
  <si>
    <t>大阪府大阪市阿倍野区阿倍野筋 1-5-31 きんえいアポロビル 5F</t>
  </si>
  <si>
    <t>2712306675</t>
  </si>
  <si>
    <t>2813103484</t>
  </si>
  <si>
    <t>3810228092</t>
  </si>
  <si>
    <t>ガッケンナラニュウセンクリニック</t>
  </si>
  <si>
    <t>631-0805</t>
  </si>
  <si>
    <t>奈良県奈良市右京 1-4 ｻﾝﾀｳﾝﾌﾟﾗｻﾞひまわり館 3階</t>
  </si>
  <si>
    <t>2910108824</t>
  </si>
  <si>
    <t>2713802094</t>
  </si>
  <si>
    <t>0114613078</t>
  </si>
  <si>
    <t>ジョウエツチイキイリョウセンタービョウイン</t>
  </si>
  <si>
    <t>943-8531</t>
  </si>
  <si>
    <t xml:space="preserve">新潟県上越市南高田町6-9 </t>
  </si>
  <si>
    <t>1510312034</t>
  </si>
  <si>
    <t>2613200209</t>
  </si>
  <si>
    <t>イリョウホウジンセイヒルカイ セントヒルビョウイン</t>
  </si>
  <si>
    <t>755-0155</t>
  </si>
  <si>
    <t xml:space="preserve">山口県宇部市今村北3丁目7-18 </t>
  </si>
  <si>
    <t>3510211976</t>
  </si>
  <si>
    <t>クロサワビョウイン</t>
  </si>
  <si>
    <t>370-0852</t>
  </si>
  <si>
    <t xml:space="preserve">群馬県高崎市矢中町187 </t>
  </si>
  <si>
    <t>1011011853</t>
  </si>
  <si>
    <t>モリヤマビョウイン</t>
  </si>
  <si>
    <t>078-8392</t>
  </si>
  <si>
    <t xml:space="preserve">北海道旭川市宮前２条１丁目１番６号 </t>
  </si>
  <si>
    <t>0112919501</t>
  </si>
  <si>
    <t>ヒロシマエキマエニュウセンクリニック</t>
  </si>
  <si>
    <t>732-0822</t>
  </si>
  <si>
    <t>広島県広島市南区松原町９－１ 福屋広島駅前店８F</t>
  </si>
  <si>
    <t>3410126639</t>
  </si>
  <si>
    <t>ニイガタイリョウセンター</t>
  </si>
  <si>
    <t>950-2022</t>
  </si>
  <si>
    <t xml:space="preserve">新潟県新潟市西区小針3-27-11 </t>
  </si>
  <si>
    <t>1510125162</t>
  </si>
  <si>
    <t>イリョウホウジンタヤマメディカルクリニック</t>
  </si>
  <si>
    <t>830-0047</t>
  </si>
  <si>
    <t xml:space="preserve">福岡県久留米市津福本町60-3 </t>
  </si>
  <si>
    <t>4012712321</t>
  </si>
  <si>
    <t>コウベカイセイビョウイン</t>
  </si>
  <si>
    <t>657-0068</t>
  </si>
  <si>
    <t xml:space="preserve">兵庫県神戸市灘区篠原北町3丁目11番15号 </t>
  </si>
  <si>
    <t>2810203659</t>
  </si>
  <si>
    <t>キタミハラクリニック</t>
  </si>
  <si>
    <t>041-0802</t>
  </si>
  <si>
    <t xml:space="preserve">北海道函館市石川町350-18 </t>
  </si>
  <si>
    <t>0111417556</t>
  </si>
  <si>
    <t>アリモトニュウセンゲカクリニックホンマチ</t>
  </si>
  <si>
    <t>541-0048</t>
  </si>
  <si>
    <t>大阪府大阪市中央区瓦町3-2-15 瓦町ウサミビル3F</t>
  </si>
  <si>
    <t>2719409167</t>
  </si>
  <si>
    <t>ヒダカビョウイン</t>
  </si>
  <si>
    <t>370-0001</t>
  </si>
  <si>
    <t xml:space="preserve">群馬県高崎市中尾町886 </t>
  </si>
  <si>
    <t>1011010244</t>
  </si>
  <si>
    <t>ツクバコクサイブレストクリニック</t>
  </si>
  <si>
    <t>305-0031</t>
  </si>
  <si>
    <t xml:space="preserve">茨城県つくば市吾妻2丁目8-8 </t>
  </si>
  <si>
    <t>0812014116</t>
  </si>
  <si>
    <t>ハラマチセキジュウジビョウイン</t>
  </si>
  <si>
    <t>377-0882</t>
  </si>
  <si>
    <t xml:space="preserve">群馬県吾妻郡大字原町698 </t>
  </si>
  <si>
    <t>1012110076</t>
  </si>
  <si>
    <t>チバアイユウカイキネンビョウイン</t>
  </si>
  <si>
    <t>270-0161</t>
  </si>
  <si>
    <t xml:space="preserve">千葉県流山市鰭ケ崎１−１ </t>
  </si>
  <si>
    <t>1212310423</t>
  </si>
  <si>
    <t>イリョウホウジンシャダンハシモトクリニック</t>
  </si>
  <si>
    <t>658-0051</t>
  </si>
  <si>
    <t>兵庫県神戸市東灘区住吉本町1-7-2 石橋ビル3階</t>
  </si>
  <si>
    <t>2810106076</t>
  </si>
  <si>
    <t>イワテケンリツオオフナトビョウイン</t>
  </si>
  <si>
    <t>022-8512</t>
  </si>
  <si>
    <t xml:space="preserve">岩手県大船渡市大船渡町字山馬越10-1 </t>
  </si>
  <si>
    <t>0310310537</t>
  </si>
  <si>
    <t>イマリアリタキョウリツビョウイン</t>
  </si>
  <si>
    <t>849-4193</t>
  </si>
  <si>
    <t xml:space="preserve">佐賀県西松浦郡有田町二ノ瀬甲860番地 </t>
  </si>
  <si>
    <t>4119811315</t>
  </si>
  <si>
    <t>カシワノハブレストクリニック</t>
  </si>
  <si>
    <t>277-0871</t>
  </si>
  <si>
    <t>柏市若柴276-1　中央161街区1 柏の葉クリニックモール2階</t>
  </si>
  <si>
    <t>1212116804</t>
  </si>
  <si>
    <t>カマクラオオフナ　コバコニュウセンクリニック</t>
  </si>
  <si>
    <t>鎌倉市大船1-11-16 アルエットBLD.3F</t>
  </si>
  <si>
    <t>1412110724</t>
  </si>
  <si>
    <t>シロウズ　ニュウセンクリニック</t>
  </si>
  <si>
    <t>816-0814</t>
  </si>
  <si>
    <t xml:space="preserve">春日市春日3丁目６７ </t>
  </si>
  <si>
    <t>4011610971</t>
  </si>
  <si>
    <t>3717010270</t>
  </si>
  <si>
    <t>イマイビョウイン</t>
  </si>
  <si>
    <t>326-0822</t>
  </si>
  <si>
    <t xml:space="preserve">栃木県足利市田中町 100 </t>
  </si>
  <si>
    <t>0910210087</t>
  </si>
  <si>
    <t>ナガノケンコウセイレンサクソウゴウビョウインサクイリョウセンター</t>
  </si>
  <si>
    <t>385-0051</t>
  </si>
  <si>
    <t xml:space="preserve">長野県佐久市中込3400-28 </t>
  </si>
  <si>
    <t>2011717523</t>
  </si>
  <si>
    <t>1111303536</t>
  </si>
  <si>
    <t>サッポロイカダイガクビョウイン</t>
  </si>
  <si>
    <t>北海道札幌市中央区南１条西16丁目 291番地</t>
  </si>
  <si>
    <t>シリツフジイデラシミビョウイン</t>
  </si>
  <si>
    <t>583-0012</t>
  </si>
  <si>
    <t xml:space="preserve">大阪府藤井寺市道明寺 2-7-3 </t>
  </si>
  <si>
    <t>2713400022</t>
  </si>
  <si>
    <t>2815107418</t>
  </si>
  <si>
    <t>1210112524</t>
  </si>
  <si>
    <t>トウキョウジケイカイイカダイガクセイブイリョウセンター</t>
  </si>
  <si>
    <t xml:space="preserve">東京都狛江市和泉本町 4-11-1 </t>
  </si>
  <si>
    <t>1314514188</t>
  </si>
  <si>
    <t>1311315233</t>
  </si>
  <si>
    <t>3411112067</t>
  </si>
  <si>
    <t>4011119445</t>
  </si>
  <si>
    <t>1310370767</t>
  </si>
  <si>
    <t>0110310406</t>
  </si>
  <si>
    <t>トヤマシリツトヤマシミンビョウイン</t>
  </si>
  <si>
    <t>939-8511</t>
  </si>
  <si>
    <t xml:space="preserve">富山県富山市今泉北部町 2-1 </t>
  </si>
  <si>
    <t>1610113647</t>
  </si>
  <si>
    <t>サイセイカイヤマガタサイセイビョウイン</t>
  </si>
  <si>
    <t>990-8545</t>
  </si>
  <si>
    <t xml:space="preserve">山形県山形市沖町 79-1 </t>
  </si>
  <si>
    <t>0610113656</t>
  </si>
  <si>
    <t>2719900025</t>
  </si>
  <si>
    <t>ソウゴウビョウインウラカワセキジュウジビョウイン</t>
  </si>
  <si>
    <t>057-0007</t>
  </si>
  <si>
    <t>北海道浦河郡浦河町東町ちのみ 1-2-1</t>
  </si>
  <si>
    <t>0113810089</t>
  </si>
  <si>
    <t>シンサッポロホウワカイビョウイン</t>
  </si>
  <si>
    <t>北海道札幌市厚別区大谷地東 2012/2/5</t>
  </si>
  <si>
    <t>0110514650</t>
  </si>
  <si>
    <t>タカダチュウオウビョウイン</t>
  </si>
  <si>
    <t>879-0627</t>
  </si>
  <si>
    <t xml:space="preserve">大分県豊後高田市新地 1176-1 </t>
  </si>
  <si>
    <t>4410910485</t>
  </si>
  <si>
    <t>4016617013</t>
  </si>
  <si>
    <t>4410120325</t>
  </si>
  <si>
    <t>4410411500</t>
  </si>
  <si>
    <t>4012219038</t>
  </si>
  <si>
    <t>2111500589</t>
  </si>
  <si>
    <t>トウノウコウセイビョウイン</t>
  </si>
  <si>
    <t>509-6101</t>
  </si>
  <si>
    <t xml:space="preserve">岐阜県瑞浪市土岐町 76-1 </t>
  </si>
  <si>
    <t>2111801185</t>
  </si>
  <si>
    <t>コクリツビョウインキコウ　ヒガシトクシマイリョウセンター</t>
  </si>
  <si>
    <t>779-0193</t>
  </si>
  <si>
    <t xml:space="preserve">徳島県板野郡板野町大寺字大向北1-1 </t>
  </si>
  <si>
    <t>3618010031</t>
  </si>
  <si>
    <t>アキタニュウセンクリニック</t>
  </si>
  <si>
    <t>010-0041</t>
  </si>
  <si>
    <t xml:space="preserve">秋田県秋田市広面蓮沼 23-2 </t>
  </si>
  <si>
    <t>0510115041</t>
  </si>
  <si>
    <t>1810117059</t>
  </si>
  <si>
    <t>コガビョウイン２１</t>
  </si>
  <si>
    <t>839-0801</t>
  </si>
  <si>
    <t xml:space="preserve">福岡県久留米市宮ノ陣 3-3-8 </t>
  </si>
  <si>
    <t>4012219467</t>
  </si>
  <si>
    <t>フナバシフタワビョウイン</t>
  </si>
  <si>
    <t>274-0805</t>
  </si>
  <si>
    <t xml:space="preserve">千葉県船橋市二和東 5-1-1 </t>
  </si>
  <si>
    <t>1212810943</t>
  </si>
  <si>
    <t>3810128128</t>
  </si>
  <si>
    <t>マツムラソウゴウビョウイン</t>
  </si>
  <si>
    <t>970-8516</t>
  </si>
  <si>
    <t xml:space="preserve">福島県いわき市平字小太郎町 1-1 </t>
  </si>
  <si>
    <t>0710410838</t>
  </si>
  <si>
    <t>コウリツヤメソウゴウビョウイン</t>
  </si>
  <si>
    <t>834-0034</t>
  </si>
  <si>
    <t xml:space="preserve">福岡県八女市大字高塚 540-2 </t>
  </si>
  <si>
    <t>4012119105</t>
  </si>
  <si>
    <t>2313600138</t>
  </si>
  <si>
    <t>シズオカコウセイビョウイン</t>
  </si>
  <si>
    <t>420-8623</t>
  </si>
  <si>
    <t xml:space="preserve">静岡県静岡市葵区北番町 23 </t>
  </si>
  <si>
    <t>2214110039</t>
  </si>
  <si>
    <t>イリョウホウジンシャダンケイブンカイ　ホリメディカルクリニック</t>
  </si>
  <si>
    <t>116-0001</t>
  </si>
  <si>
    <t>東京都荒川区町屋 1-1-9 ﾒﾃﾞｨｶﾙｾﾝﾀｰMedium町屋 2-3F</t>
  </si>
  <si>
    <t>1311825611</t>
  </si>
  <si>
    <t>2612702007</t>
  </si>
  <si>
    <t>サノコウセイソウゴウビョウイン</t>
  </si>
  <si>
    <t>327-8511</t>
  </si>
  <si>
    <t xml:space="preserve">栃木県佐野市堀米町 1728 </t>
  </si>
  <si>
    <t>0910410489</t>
  </si>
  <si>
    <t>イ）トウセイカイ　カナザワメディカルステーション　ヴィーク</t>
  </si>
  <si>
    <t>920-0858</t>
  </si>
  <si>
    <t>石川県金沢市木ノ新保町 1-1 金沢駅西口ﾋﾞﾙ 4F</t>
  </si>
  <si>
    <t>1710120187</t>
  </si>
  <si>
    <t>アサヒソウゴウビョウイン</t>
  </si>
  <si>
    <t>939-0798</t>
  </si>
  <si>
    <t xml:space="preserve">富山県下新川郡朝日町泊 477 </t>
  </si>
  <si>
    <t>1611710839</t>
  </si>
  <si>
    <t>セイレイケンコウシンダンセンター</t>
  </si>
  <si>
    <t>430-0906</t>
  </si>
  <si>
    <t xml:space="preserve">静岡県浜松市中区住吉 2-35-8 </t>
  </si>
  <si>
    <t>2217111315</t>
  </si>
  <si>
    <t>ハチオウジサンノウビョウイン</t>
  </si>
  <si>
    <t>192-0042</t>
  </si>
  <si>
    <t xml:space="preserve">東京都八王子市中野山王2-15-16 </t>
  </si>
  <si>
    <t>1312971257</t>
  </si>
  <si>
    <t>シテンノウジビョウイン</t>
  </si>
  <si>
    <t>543-0052</t>
  </si>
  <si>
    <t xml:space="preserve">大阪府大阪市天王寺区大道1-4-41 </t>
  </si>
  <si>
    <t>2711700035</t>
  </si>
  <si>
    <t>2112103391</t>
  </si>
  <si>
    <t>ロッコウビョウイン</t>
  </si>
  <si>
    <t>657-0022</t>
  </si>
  <si>
    <t xml:space="preserve">兵庫県神戸市灘区土山町５－１ </t>
  </si>
  <si>
    <t>2810206348</t>
  </si>
  <si>
    <t>ミナミソウマシリツソウゴウビョウイン</t>
  </si>
  <si>
    <t>975-0033</t>
  </si>
  <si>
    <t xml:space="preserve">福島県南相馬市原町区高見町2-54-6 </t>
  </si>
  <si>
    <t>0711210476</t>
  </si>
  <si>
    <t>フクハラニュウセンクリニック</t>
  </si>
  <si>
    <t>655-0029</t>
  </si>
  <si>
    <t xml:space="preserve">兵庫県神戸市垂水区天ノ下町1-1-256 </t>
  </si>
  <si>
    <t>2810805404</t>
  </si>
  <si>
    <t>0115710303</t>
  </si>
  <si>
    <t>オウジクリニック</t>
  </si>
  <si>
    <t>673-0021</t>
  </si>
  <si>
    <t xml:space="preserve">兵庫県明石市北王子町13-60 </t>
  </si>
  <si>
    <t>2812006126</t>
  </si>
  <si>
    <t>ニュウセンケア　センシュウクリニック</t>
  </si>
  <si>
    <t>596-0076</t>
  </si>
  <si>
    <t xml:space="preserve">大阪府岸和田市野田町2-17-11 </t>
  </si>
  <si>
    <t>2711105524</t>
  </si>
  <si>
    <t>ヒロシマイリョウセイカツキョウドウクミアイ　ヒロシマキョウリツビョウイン</t>
  </si>
  <si>
    <t>731-0121</t>
  </si>
  <si>
    <t xml:space="preserve">広島県広島市安佐南区中須2丁目20-20 </t>
  </si>
  <si>
    <t>3410223683</t>
  </si>
  <si>
    <t>ミナミナラソウゴウイリョウセンター</t>
  </si>
  <si>
    <t>638-8551</t>
  </si>
  <si>
    <t xml:space="preserve">奈良県吉野郡大淀町大字福神8-1 </t>
  </si>
  <si>
    <t>2911701684</t>
  </si>
  <si>
    <t>サッポロエキマエシキシマニュウセンゲカクリニック</t>
  </si>
  <si>
    <t>064-0004</t>
  </si>
  <si>
    <t>北海道札幌市中央区北3条西4丁目1番1号日本生命札幌ビルNOASIS3.4.2階</t>
  </si>
  <si>
    <t>0110613577</t>
  </si>
  <si>
    <t>2819900123</t>
  </si>
  <si>
    <t>イリョウホウジンシヨウカイ　アジサイクリニックニュウセンゲカ</t>
  </si>
  <si>
    <t>840-0801</t>
  </si>
  <si>
    <t>佐賀県佐賀市駅前中央1-4-17 コムボックス佐賀駅前2F</t>
  </si>
  <si>
    <t>4110118033</t>
  </si>
  <si>
    <t>トクシマケンコウセイノウギョウキョウドウクミアイレンゴウカイ　アナンイリョウセンター</t>
  </si>
  <si>
    <t>774-0045</t>
  </si>
  <si>
    <t xml:space="preserve">徳島県阿南市宝田町川原6番地1 </t>
  </si>
  <si>
    <t>3610413332</t>
  </si>
  <si>
    <t>キッコーマンソウゴウビョウイン</t>
  </si>
  <si>
    <t>278-0005</t>
  </si>
  <si>
    <t xml:space="preserve">千葉県野田市宮崎100 </t>
  </si>
  <si>
    <t>1212010130</t>
  </si>
  <si>
    <t>イガシリツウエノソウゴウシミンビョウイン</t>
  </si>
  <si>
    <t>518-0823</t>
  </si>
  <si>
    <t xml:space="preserve">三重県伊賀市四十九町831番地 </t>
  </si>
  <si>
    <t>2411205244</t>
  </si>
  <si>
    <t>サイセイカイセンダイビョウイン</t>
  </si>
  <si>
    <t>895-0074</t>
  </si>
  <si>
    <t xml:space="preserve">鹿児島県薩摩川内市原田町2-46 </t>
  </si>
  <si>
    <t>4611510084</t>
  </si>
  <si>
    <t>ムラサキニュウセンクリニック</t>
  </si>
  <si>
    <t>141-0031</t>
  </si>
  <si>
    <t>東京都品川区西五反田2-19-2 荒久ビル6F</t>
  </si>
  <si>
    <t>1310935478</t>
  </si>
  <si>
    <t>ニッポンシカダイガクフゾクビョウイン</t>
  </si>
  <si>
    <t>102-8158</t>
  </si>
  <si>
    <t xml:space="preserve">東京都千代田区富士見2-3-16 </t>
  </si>
  <si>
    <t>1310170043</t>
  </si>
  <si>
    <t>オオクボニュウセンクリニック</t>
  </si>
  <si>
    <t>851-0133</t>
  </si>
  <si>
    <t>長崎県長崎市矢上町25番1号 幸照メディカルビル2F</t>
  </si>
  <si>
    <t>4210162691</t>
  </si>
  <si>
    <t>イリョウホウジンシャコウハクカイダンミョウガダニニュウセンクリニック</t>
  </si>
  <si>
    <t>112-0012</t>
  </si>
  <si>
    <t xml:space="preserve">東京都文京区大塚1-5-18大伴ビル4階 </t>
  </si>
  <si>
    <t>1310530246</t>
  </si>
  <si>
    <t>トウキョウメディカルクリニック</t>
  </si>
  <si>
    <t>114-0023</t>
  </si>
  <si>
    <t xml:space="preserve">東京都北区滝野川6-14-9 </t>
  </si>
  <si>
    <t>1311731314</t>
  </si>
  <si>
    <t>ワイアンドエムクリニックマクハリ</t>
  </si>
  <si>
    <t>261-0026</t>
  </si>
  <si>
    <t>千葉市美浜区幕張西4-2-12 イオンタウン幕張西　2階</t>
  </si>
  <si>
    <t>1210125302</t>
  </si>
  <si>
    <t>東京羽田渡辺クリニック</t>
  </si>
  <si>
    <t>イリョウホウジンシャダン　ワタナベビョウイン</t>
  </si>
  <si>
    <t>144-0043</t>
  </si>
  <si>
    <t xml:space="preserve">大田区羽田１丁目５番１６号 </t>
  </si>
  <si>
    <t>1315624762</t>
  </si>
  <si>
    <t>イリョウホウジンシャダントリニティ　サトコニュウセン・フジンカクリニック</t>
  </si>
  <si>
    <t>027-2143</t>
  </si>
  <si>
    <t>市川市相之川4-5-8 南行徳メディカルスクエア3F</t>
  </si>
  <si>
    <t>1212717668</t>
  </si>
  <si>
    <t>シャカイイリョウホウジンアイイクカイ　フクダビョウイン</t>
  </si>
  <si>
    <t>860-0004</t>
  </si>
  <si>
    <t xml:space="preserve">熊本市中央区新町2-2-6 </t>
  </si>
  <si>
    <t>4310119922</t>
  </si>
  <si>
    <t>2719800233</t>
  </si>
  <si>
    <t>セイマリアンナイカダイガクヨコハマシセイブビョウイン</t>
  </si>
  <si>
    <t>241-0811</t>
  </si>
  <si>
    <t xml:space="preserve">神奈川県横浜市旭区矢指町 1197-1 </t>
  </si>
  <si>
    <t>1413202702</t>
  </si>
  <si>
    <t>セイレイミカガタハラビョウイン</t>
  </si>
  <si>
    <t>433-8558</t>
  </si>
  <si>
    <t xml:space="preserve">静岡県浜松市北区三方原町 3453 </t>
  </si>
  <si>
    <t>2217160205</t>
  </si>
  <si>
    <t>クラシキセイジンビョウセンター</t>
  </si>
  <si>
    <t>710-8522</t>
  </si>
  <si>
    <t>250</t>
  </si>
  <si>
    <t>3310210517</t>
  </si>
  <si>
    <t>2715902504</t>
  </si>
  <si>
    <t>イリョイホウジンシャダンジンプウカイヒキビョウイン</t>
  </si>
  <si>
    <t>862-0913</t>
  </si>
  <si>
    <t xml:space="preserve">熊本県熊本市尾ノ上 3-1-34 </t>
  </si>
  <si>
    <t>4310120656</t>
  </si>
  <si>
    <t>セイマリアンナイカダイガクトウヨコビョウイン</t>
  </si>
  <si>
    <t>211-0063</t>
  </si>
  <si>
    <t>神奈川県川崎市中原区小杉町 3-435</t>
  </si>
  <si>
    <t>1415201223</t>
  </si>
  <si>
    <t>0410210017</t>
  </si>
  <si>
    <t>ナゴヤキネンビョウイン</t>
  </si>
  <si>
    <t>468-8520</t>
  </si>
  <si>
    <t xml:space="preserve">愛知県名古屋市天白区平針 4-305 </t>
  </si>
  <si>
    <t>2311600767</t>
  </si>
  <si>
    <t>オカツチュウオウビョウイン</t>
  </si>
  <si>
    <t>012-0055</t>
  </si>
  <si>
    <t xml:space="preserve">秋田県湯沢市山田字勇ヶ岡 25 </t>
  </si>
  <si>
    <t>0510710809</t>
  </si>
  <si>
    <t>3310210012</t>
  </si>
  <si>
    <t>1411900091</t>
  </si>
  <si>
    <t>イッパンシャダンホウジンシセイカイ　シセイカイダイニビョウイン</t>
  </si>
  <si>
    <t>157-8550</t>
  </si>
  <si>
    <t xml:space="preserve">東京都世田谷区上祖師谷 5-19-1 </t>
  </si>
  <si>
    <t>1311213065</t>
  </si>
  <si>
    <t>1610210914</t>
  </si>
  <si>
    <t>チクマチュウオウビョウイン</t>
  </si>
  <si>
    <t>387-8512</t>
  </si>
  <si>
    <t xml:space="preserve">長野県千曲市大字杭瀬下 58 </t>
  </si>
  <si>
    <t>2011817026</t>
  </si>
  <si>
    <t>2712305776</t>
  </si>
  <si>
    <t>2710900438</t>
  </si>
  <si>
    <t>イサハヤソウゴウビョウイン</t>
  </si>
  <si>
    <t>854-8501</t>
  </si>
  <si>
    <t xml:space="preserve">長崎県諌早市永昌東町 24-1 </t>
  </si>
  <si>
    <t>4218111393</t>
  </si>
  <si>
    <t>イリョウホウジントクシュウカイ　ノダソウゴウビョウイン</t>
  </si>
  <si>
    <t>278-8501</t>
  </si>
  <si>
    <t xml:space="preserve">千葉県野田市横内 29-1 </t>
  </si>
  <si>
    <t>1212011658</t>
  </si>
  <si>
    <t>サイタマイカダイガクコクサイイリョウセンター</t>
  </si>
  <si>
    <t xml:space="preserve">埼玉県日高市山根 1397-1 </t>
  </si>
  <si>
    <t>オカヤマロウサイビョウイン</t>
  </si>
  <si>
    <t>702-8055</t>
  </si>
  <si>
    <t xml:space="preserve">岡山県岡山市南区築港緑町 1-10-25 </t>
  </si>
  <si>
    <t>3318800038</t>
  </si>
  <si>
    <t>コクリビョウインキコウ　サガビョウイン</t>
  </si>
  <si>
    <t xml:space="preserve">佐賀県佐賀市日の出 1-20-1 </t>
  </si>
  <si>
    <t>4119910018</t>
  </si>
  <si>
    <t>クマモトソウゴウビョウイン</t>
  </si>
  <si>
    <t>866-8660</t>
  </si>
  <si>
    <t xml:space="preserve">熊本県八代市通町10番10号 </t>
  </si>
  <si>
    <t>4318211358</t>
  </si>
  <si>
    <t>1910210176</t>
  </si>
  <si>
    <t>ソウゴウビョウイン　ミナミセイキョウビョウイン</t>
  </si>
  <si>
    <t>459-8540</t>
  </si>
  <si>
    <t xml:space="preserve">愛知県名古屋市緑区南大高2-204 </t>
  </si>
  <si>
    <t>2311402578</t>
  </si>
  <si>
    <t>カワサキサイワイビョウイン</t>
  </si>
  <si>
    <t xml:space="preserve">神奈川県川崎市幸区大宮町 31-27 </t>
  </si>
  <si>
    <t>1415101126</t>
  </si>
  <si>
    <t>キタサトダイガクメディカルセンター</t>
  </si>
  <si>
    <t>364-8501</t>
  </si>
  <si>
    <t xml:space="preserve">埼玉県北本市荒井 6-100 </t>
  </si>
  <si>
    <t>1115300926</t>
  </si>
  <si>
    <t>シンジュクブレストセンタークサマクリニック</t>
  </si>
  <si>
    <t>東京都新宿区西新宿 7-11-9 ﾊﾞﾙﾋﾞｿﾞﾝ87 4F</t>
  </si>
  <si>
    <t>1310439117</t>
  </si>
  <si>
    <t>ヘイセイヨコハマビョウイン</t>
  </si>
  <si>
    <t xml:space="preserve">神奈川県横浜市戸塚区戸塚町 550 </t>
  </si>
  <si>
    <t>1411010016</t>
  </si>
  <si>
    <t>サイセイビョウイン</t>
  </si>
  <si>
    <t>262-8506</t>
  </si>
  <si>
    <t xml:space="preserve">千葉県千葉市花見川区柏井町 800-1 </t>
  </si>
  <si>
    <t>1210115675</t>
  </si>
  <si>
    <t>カメダソウゴウビョウインフゾクマクハリクリニック</t>
  </si>
  <si>
    <t>261-8501</t>
  </si>
  <si>
    <t xml:space="preserve">千葉県千葉市美浜区中瀬 1-3 CD-2 </t>
  </si>
  <si>
    <t>1210113811</t>
  </si>
  <si>
    <t>ヒロシママーククリニック</t>
  </si>
  <si>
    <t>730-0051</t>
  </si>
  <si>
    <t xml:space="preserve">広島県広島市中区大手町 2-1-4 3F </t>
  </si>
  <si>
    <t>3410122794</t>
  </si>
  <si>
    <t>オオムタシリツビョウイン</t>
  </si>
  <si>
    <t>836-8567</t>
  </si>
  <si>
    <t xml:space="preserve">福岡県大牟田市宝坂町 2-19-1 </t>
  </si>
  <si>
    <t>4014419958</t>
  </si>
  <si>
    <t>アイチケンコウセイノウギョウキョウドウクミアイレンゴウカイ　チタコウセイビョウイン</t>
  </si>
  <si>
    <t>470-2404</t>
  </si>
  <si>
    <t xml:space="preserve">愛知県知多郡美浜町大字河和字西谷 81-6 </t>
  </si>
  <si>
    <t>2315701322</t>
  </si>
  <si>
    <t>キクガワシリツソウゴウビョウイン</t>
  </si>
  <si>
    <t>439-0022</t>
  </si>
  <si>
    <t xml:space="preserve">静岡県菊川市東横地 1632 </t>
  </si>
  <si>
    <t>2216110136</t>
  </si>
  <si>
    <t>アサヒロウサイビョウイン</t>
  </si>
  <si>
    <t>488-8585</t>
  </si>
  <si>
    <t xml:space="preserve">愛知県尾張旭市平子町北 61 </t>
  </si>
  <si>
    <t>2314500030</t>
  </si>
  <si>
    <t>3910910532</t>
  </si>
  <si>
    <t>2611601572</t>
  </si>
  <si>
    <t>シンカワバタビョウイン</t>
  </si>
  <si>
    <t>617-0825</t>
  </si>
  <si>
    <t xml:space="preserve">京都府長岡京市一文橋 2-31-1 </t>
  </si>
  <si>
    <t>2613000625</t>
  </si>
  <si>
    <t>アサクライシカイビョウイン</t>
  </si>
  <si>
    <t>838-0069</t>
  </si>
  <si>
    <t xml:space="preserve">福岡県朝倉市来春 422-1 </t>
  </si>
  <si>
    <t>4012419240</t>
  </si>
  <si>
    <t>カナガワケンリツシオミダイビョウイン</t>
  </si>
  <si>
    <t>235-0022</t>
  </si>
  <si>
    <t>神奈川県横浜市磯子区汐見台 2005/1/6</t>
  </si>
  <si>
    <t>1410710137</t>
  </si>
  <si>
    <t>ヒジリガオカビョウイン</t>
  </si>
  <si>
    <t>206-0021</t>
  </si>
  <si>
    <t xml:space="preserve">東京都多摩市連光寺2-69-6 </t>
  </si>
  <si>
    <t>1315070040</t>
  </si>
  <si>
    <t>ヤオトクシュウカイソウゴウビョウイン</t>
  </si>
  <si>
    <t>581-0011</t>
  </si>
  <si>
    <t xml:space="preserve">大阪府八尾市若草町1-17 </t>
  </si>
  <si>
    <t>2715506396</t>
  </si>
  <si>
    <t>コウリツイワセビョウイン</t>
  </si>
  <si>
    <t>962-8503</t>
  </si>
  <si>
    <t xml:space="preserve">福島県須賀川市北町20 </t>
  </si>
  <si>
    <t>0710710021</t>
  </si>
  <si>
    <t>イシヅカニュウセンゲカクリニック</t>
  </si>
  <si>
    <t>670-0063</t>
  </si>
  <si>
    <t xml:space="preserve">兵庫県姫路市下手野３－３－２７ </t>
  </si>
  <si>
    <t>2814020976</t>
  </si>
  <si>
    <t>2312200013</t>
  </si>
  <si>
    <t>ミノカモニシクリニック</t>
  </si>
  <si>
    <t>505-0046</t>
  </si>
  <si>
    <t xml:space="preserve">岐阜県美濃加茂市西町5丁目337-1 </t>
  </si>
  <si>
    <t>2111200933</t>
  </si>
  <si>
    <t>4317110445</t>
  </si>
  <si>
    <t>イリョウホウジン　コウセイカイ　　マンマヤクリニック</t>
  </si>
  <si>
    <t>901-2111</t>
  </si>
  <si>
    <t xml:space="preserve">沖縄県浦添市経塚633番地メディカルKプラザ2階 </t>
  </si>
  <si>
    <t>4710811698</t>
  </si>
  <si>
    <t>イナガキニュウセンクリニック</t>
  </si>
  <si>
    <t>113-0023</t>
  </si>
  <si>
    <t>東京都文京区向丘1-2-5 東京セントラル本郷1・2階</t>
  </si>
  <si>
    <t>1310530063</t>
  </si>
  <si>
    <t>ニイザシキチュウオウソウゴウビョウイン</t>
  </si>
  <si>
    <t>352-0001</t>
  </si>
  <si>
    <t xml:space="preserve">埼玉県新座市東北1-7-2 </t>
  </si>
  <si>
    <t>1115100151</t>
  </si>
  <si>
    <t>ジュンレディースクリニック</t>
  </si>
  <si>
    <t>661-0976</t>
  </si>
  <si>
    <t>兵庫県尼崎市潮江１丁目３番４３号 緑遊新都心ビル２階</t>
  </si>
  <si>
    <t>2813026990</t>
  </si>
  <si>
    <t>オオサカフサイセイカイイバラキビョウイン　病院</t>
  </si>
  <si>
    <t>567-0035</t>
  </si>
  <si>
    <t xml:space="preserve">大阪府茨木市見付山2丁目1番45号 </t>
  </si>
  <si>
    <t>2714205628</t>
  </si>
  <si>
    <t>ヨシダソウゴウビョウイン</t>
  </si>
  <si>
    <t>731-0595</t>
  </si>
  <si>
    <t xml:space="preserve">広島県安芸高田市吉田町吉田３６６６ </t>
  </si>
  <si>
    <t>3413610449</t>
  </si>
  <si>
    <t>ナガノチュウオウビョウイン</t>
  </si>
  <si>
    <t>380-0814</t>
  </si>
  <si>
    <t xml:space="preserve">長野県長野市西鶴賀町1570番地 </t>
  </si>
  <si>
    <t>2010117436</t>
  </si>
  <si>
    <t>ユアサニュウセンクリニック</t>
  </si>
  <si>
    <t>675-0066</t>
  </si>
  <si>
    <t xml:space="preserve">兵庫県加古川市加古川町寺家町303 </t>
  </si>
  <si>
    <t>2812205264</t>
  </si>
  <si>
    <t>3411110111</t>
  </si>
  <si>
    <t>180-0023</t>
  </si>
  <si>
    <t>武蔵野市境南町2-11-22 第一飛翔ビル2F</t>
  </si>
  <si>
    <t>1313326527</t>
  </si>
  <si>
    <t>3410225340</t>
  </si>
  <si>
    <t>1419910043</t>
  </si>
  <si>
    <t>2319900631</t>
  </si>
  <si>
    <t>0110414315</t>
  </si>
  <si>
    <t>2214160075</t>
  </si>
  <si>
    <t>オオモリセキジュウジビョウイン</t>
  </si>
  <si>
    <t>143-8527</t>
  </si>
  <si>
    <t xml:space="preserve">東京都大田区中央 4-30-1 </t>
  </si>
  <si>
    <t>1311115435</t>
  </si>
  <si>
    <t>2510100155</t>
  </si>
  <si>
    <t>2010117246</t>
  </si>
  <si>
    <t>1311070713</t>
  </si>
  <si>
    <t>2312000066</t>
  </si>
  <si>
    <t>2310500240</t>
  </si>
  <si>
    <t>0812010064</t>
  </si>
  <si>
    <t>1319516824</t>
  </si>
  <si>
    <t>0814310066</t>
  </si>
  <si>
    <t>1412301125</t>
  </si>
  <si>
    <t>2312900026</t>
  </si>
  <si>
    <t>トクシマケンリツチュウオウビョウイン</t>
  </si>
  <si>
    <t>770-8539</t>
  </si>
  <si>
    <t xml:space="preserve">徳島県徳島市蔵本町 1-10-3 </t>
  </si>
  <si>
    <t>3610124913</t>
  </si>
  <si>
    <t>イリョウホウジン　サッポロニュウセンゲカクリニック</t>
  </si>
  <si>
    <t xml:space="preserve">北海道札幌市中央区北6条西19丁目 22-6 </t>
  </si>
  <si>
    <t>0110611654</t>
  </si>
  <si>
    <t>0710411497</t>
  </si>
  <si>
    <t>3210412015</t>
  </si>
  <si>
    <t>ニシノミヤシリツチュウオウビョウイン</t>
  </si>
  <si>
    <t>663-8014</t>
  </si>
  <si>
    <t xml:space="preserve">兵庫県西宮市林田町 8-24 </t>
  </si>
  <si>
    <t>2819804978</t>
  </si>
  <si>
    <t>ヨコハマニュウセンクリニック</t>
  </si>
  <si>
    <t>223-0053</t>
  </si>
  <si>
    <t xml:space="preserve">神奈川県横浜市北区綱島西1-5-18 </t>
  </si>
  <si>
    <t>1410911735</t>
  </si>
  <si>
    <t>ソウゴウビョウイン　ミトキョウドウビョウイン</t>
  </si>
  <si>
    <t>310-0015</t>
  </si>
  <si>
    <t xml:space="preserve">茨城県水戸市宮町 3-2-7 </t>
  </si>
  <si>
    <t>0810110478</t>
  </si>
  <si>
    <t>オオテマエビョウイン</t>
  </si>
  <si>
    <t>540-0008</t>
  </si>
  <si>
    <t xml:space="preserve">大阪府大阪市中央区大手前 1-5-34 </t>
  </si>
  <si>
    <t>2719600047</t>
  </si>
  <si>
    <t>ウベチュウオウビョウイン</t>
  </si>
  <si>
    <t>755-0151</t>
  </si>
  <si>
    <t xml:space="preserve">山口県宇部市西岐波 750 </t>
  </si>
  <si>
    <t>3510214632</t>
  </si>
  <si>
    <t>ワタナベビョウイン</t>
  </si>
  <si>
    <t>975-0014</t>
  </si>
  <si>
    <t xml:space="preserve">福島県原町市西町 1-50 </t>
  </si>
  <si>
    <t>0711210658</t>
  </si>
  <si>
    <t>1110700054</t>
  </si>
  <si>
    <t>シミズコウセイビョウイン</t>
  </si>
  <si>
    <t>424-0114</t>
  </si>
  <si>
    <t xml:space="preserve">静岡県静岡市清水区庵原町 578-1 </t>
  </si>
  <si>
    <t>2213210137</t>
  </si>
  <si>
    <t>2010218275</t>
  </si>
  <si>
    <t>ヤマシタ　ビョウイン</t>
  </si>
  <si>
    <t>491-8531</t>
  </si>
  <si>
    <t xml:space="preserve">愛知県一宮市中町 1-3-5 </t>
  </si>
  <si>
    <t>2312201649</t>
  </si>
  <si>
    <t>オオガキシミンビョウイン</t>
  </si>
  <si>
    <t>503-8502</t>
  </si>
  <si>
    <t xml:space="preserve">岐阜県大垣市南頬町 4-86 </t>
  </si>
  <si>
    <t>2112100827</t>
  </si>
  <si>
    <t>キタキュウシュウシリツワカマツビョウイン</t>
  </si>
  <si>
    <t>808-0024</t>
  </si>
  <si>
    <t xml:space="preserve">福岡県北九州市若松区浜町1-17-1 </t>
  </si>
  <si>
    <t>4016519540</t>
  </si>
  <si>
    <t>ＪＣＨＯアマクサチュウオウソウゴウビョウイン</t>
  </si>
  <si>
    <t>863-0033</t>
  </si>
  <si>
    <t xml:space="preserve">熊本県天草市東町 101 </t>
  </si>
  <si>
    <t>4318211374</t>
  </si>
  <si>
    <t>1110401315</t>
  </si>
  <si>
    <t>ミハラシイシカイビョウイン</t>
  </si>
  <si>
    <t>723-0051</t>
  </si>
  <si>
    <t xml:space="preserve">広島県三原市宮浦 1-15-1 </t>
  </si>
  <si>
    <t>3410911063</t>
  </si>
  <si>
    <t>916-0025</t>
  </si>
  <si>
    <t xml:space="preserve">福井県鯖江市旭町 1-2-8 </t>
  </si>
  <si>
    <t>1810714624</t>
  </si>
  <si>
    <t>2810900189</t>
  </si>
  <si>
    <t>2710201381</t>
  </si>
  <si>
    <t>2814022402</t>
  </si>
  <si>
    <t>2719600153</t>
  </si>
  <si>
    <t>4710812274</t>
  </si>
  <si>
    <t>トオヤマビョウイン</t>
  </si>
  <si>
    <t>514-0043</t>
  </si>
  <si>
    <t xml:space="preserve">三重県津市南新町 17-22 </t>
  </si>
  <si>
    <t>2410505065</t>
  </si>
  <si>
    <t>ドウアイカイビョウイン</t>
  </si>
  <si>
    <t>132-0031</t>
  </si>
  <si>
    <t xml:space="preserve">東京都江戸川区松島 1-42-21 </t>
  </si>
  <si>
    <t>1312312577</t>
  </si>
  <si>
    <t>トウキョウシナガワビョウイン</t>
  </si>
  <si>
    <t>140-8522</t>
  </si>
  <si>
    <t xml:space="preserve">東京都品川区東大井 6-3-22 </t>
  </si>
  <si>
    <t>1310970590</t>
  </si>
  <si>
    <t>4011119825</t>
  </si>
  <si>
    <t>3610310157</t>
  </si>
  <si>
    <t>3810118483</t>
  </si>
  <si>
    <t>オオダテシリツソウゴウビョウイン</t>
  </si>
  <si>
    <t>017-8550</t>
  </si>
  <si>
    <t xml:space="preserve">秋田県大館市豊町 3-1 </t>
  </si>
  <si>
    <t>0510410194</t>
  </si>
  <si>
    <t>サガラパースドオリクリニック</t>
  </si>
  <si>
    <t>892-0838</t>
  </si>
  <si>
    <t xml:space="preserve">鹿児島県鹿児島市新屋敷町 26-13 </t>
  </si>
  <si>
    <t>4610124408</t>
  </si>
  <si>
    <t>2714406135</t>
  </si>
  <si>
    <t>1116100739</t>
  </si>
  <si>
    <t>コウリツガッコウキョウサイクミアイ　カントウチュウオウビョウイン</t>
  </si>
  <si>
    <t>158-8531</t>
  </si>
  <si>
    <t xml:space="preserve">東京都世田谷区上用賀 6-25-1 </t>
  </si>
  <si>
    <t>1311215334</t>
  </si>
  <si>
    <t>1412901148</t>
  </si>
  <si>
    <t>トチギイリョウセンター</t>
  </si>
  <si>
    <t>320-8580</t>
  </si>
  <si>
    <t xml:space="preserve">栃木県宇都宮市中戸祭 1-10-37 </t>
  </si>
  <si>
    <t>0917110041</t>
  </si>
  <si>
    <t>ニイガタケンコウセイレンジョウエツソウゴウビョウイン</t>
  </si>
  <si>
    <t>943-8507</t>
  </si>
  <si>
    <t xml:space="preserve">新潟県上越市大道福田616 </t>
  </si>
  <si>
    <t>1510312851</t>
  </si>
  <si>
    <t>4712210287</t>
  </si>
  <si>
    <t>ハヤシクリニック</t>
  </si>
  <si>
    <t xml:space="preserve">愛知県名古屋市西区栄生 1-32-12 </t>
  </si>
  <si>
    <t>2310402645</t>
  </si>
  <si>
    <t>カナザワビョウイン</t>
  </si>
  <si>
    <t>920-8610</t>
  </si>
  <si>
    <t xml:space="preserve">石川県金沢市沖町ハ 15 </t>
  </si>
  <si>
    <t>1710118041</t>
  </si>
  <si>
    <t>3810818017</t>
  </si>
  <si>
    <t>イリョウホウジン　マクウチカイ　サンノウダイビョウイン</t>
  </si>
  <si>
    <t>315-0037</t>
  </si>
  <si>
    <t xml:space="preserve">茨城県石岡市東石岡 4-1-38 </t>
  </si>
  <si>
    <t>0810510255</t>
  </si>
  <si>
    <t>0811910231</t>
  </si>
  <si>
    <t>カントウロウサイビョウイン</t>
  </si>
  <si>
    <t>211-8510</t>
  </si>
  <si>
    <t>神奈川県川崎市中原区木月住吉町 1月1日</t>
  </si>
  <si>
    <t>1415200019</t>
  </si>
  <si>
    <t>0710313586</t>
  </si>
  <si>
    <t>シャカイイリョウホウジン　タッセイドウ　ジョウサイビョウイン</t>
  </si>
  <si>
    <t>307-0001</t>
  </si>
  <si>
    <t xml:space="preserve">茨城県結城市結城10745番地24 </t>
  </si>
  <si>
    <t>0810710152</t>
  </si>
  <si>
    <t>トウキョウタカナワビョウイン</t>
  </si>
  <si>
    <t>108-8606</t>
  </si>
  <si>
    <t xml:space="preserve">東京都港区高輪３－１０－１１ </t>
  </si>
  <si>
    <t>1310314716</t>
  </si>
  <si>
    <t>ナガサキケン７ゴトウチュウオウビョウイン</t>
  </si>
  <si>
    <t>853-0031</t>
  </si>
  <si>
    <t xml:space="preserve">長崎県五島市吉久木町205 </t>
  </si>
  <si>
    <t>4218124487</t>
  </si>
  <si>
    <t>フクダユタカゲカイイン</t>
  </si>
  <si>
    <t>852-8107</t>
  </si>
  <si>
    <t xml:space="preserve">長崎県長崎市浜口町３－５ </t>
  </si>
  <si>
    <t>4210162311</t>
  </si>
  <si>
    <t>2811901012</t>
  </si>
  <si>
    <t>キュウシュウテツドウキネンビョウイン</t>
  </si>
  <si>
    <t>800-0031</t>
  </si>
  <si>
    <t xml:space="preserve">福岡県北九州市門司高田2-1-1 </t>
  </si>
  <si>
    <t>4017619893</t>
  </si>
  <si>
    <t>1414200499</t>
  </si>
  <si>
    <t>4610126635</t>
  </si>
  <si>
    <t>タカハシニュウセンショウカキクリニック</t>
  </si>
  <si>
    <t>543-0001</t>
  </si>
  <si>
    <t>大阪府大阪市天王寺区上本町6丁目2-22 山崎製煉ビル2Ｆ</t>
  </si>
  <si>
    <t>2711703757</t>
  </si>
  <si>
    <t>ミズタニュウセンクリニック</t>
  </si>
  <si>
    <t>610-0121</t>
  </si>
  <si>
    <t xml:space="preserve">京都府城陽市寺田桶尻46-16 </t>
  </si>
  <si>
    <t>2612801676</t>
  </si>
  <si>
    <t>アツギシリツビョウイン</t>
  </si>
  <si>
    <t>243-8588</t>
  </si>
  <si>
    <t xml:space="preserve">神奈川県厚木市水引1丁目16-36 </t>
  </si>
  <si>
    <t>1412902468</t>
  </si>
  <si>
    <t>イズミソウゴウイリョウセンター</t>
  </si>
  <si>
    <t>899-0131</t>
  </si>
  <si>
    <t xml:space="preserve">鹿児島県井水市明神町520 </t>
  </si>
  <si>
    <t>4610810113</t>
  </si>
  <si>
    <t>コクサイイリョウフクシダイガクシオヤビョウイン</t>
  </si>
  <si>
    <t>329-2145</t>
  </si>
  <si>
    <t xml:space="preserve">栃木県矢板市冨田77番地 </t>
  </si>
  <si>
    <t>0915210215</t>
  </si>
  <si>
    <t>ショウラクドウビョウイン</t>
  </si>
  <si>
    <t>120-0032</t>
  </si>
  <si>
    <t xml:space="preserve">東京都足立区千住柳町5-1 </t>
  </si>
  <si>
    <t>1312112308</t>
  </si>
  <si>
    <t>ジユウガオカミキブレストクリニック</t>
  </si>
  <si>
    <t>152-0035</t>
  </si>
  <si>
    <t>東京都目黒区自由が丘1-7-16 アンジェー自由が丘2階</t>
  </si>
  <si>
    <t>1311031376</t>
  </si>
  <si>
    <t>コヤマニュウセン・コウジョウセンクリニック</t>
  </si>
  <si>
    <t>392-0017</t>
  </si>
  <si>
    <t xml:space="preserve">長野県諏訪市城南1-2557-1 </t>
  </si>
  <si>
    <t>2010617393</t>
  </si>
  <si>
    <t>オオタニショウイチロウニュウセンクリニック</t>
  </si>
  <si>
    <t>広島市中区大手町1丁目5番地12号　本通TENGU SQUARE</t>
  </si>
  <si>
    <t>3410126530</t>
  </si>
  <si>
    <t>コクリツビョウインキコウワカヤマビョウイン</t>
  </si>
  <si>
    <t>644-0044</t>
  </si>
  <si>
    <t xml:space="preserve">和歌山県日高郡美浜町和田1138 </t>
  </si>
  <si>
    <t>3018310007</t>
  </si>
  <si>
    <t>イズモシリツソウゴウイリョウセンター</t>
  </si>
  <si>
    <t>691-0003</t>
  </si>
  <si>
    <t xml:space="preserve">島根県出雲市灘分町613番地 </t>
  </si>
  <si>
    <t>3210310011</t>
  </si>
  <si>
    <t>ヤマナシケンコウセイレンケンコウカンリセンター</t>
  </si>
  <si>
    <t>400-0035</t>
  </si>
  <si>
    <t xml:space="preserve">甲府市飯田1-1-26 </t>
  </si>
  <si>
    <t>1910114634</t>
  </si>
  <si>
    <t>コウリツトミオカソウゴウビョウイン</t>
  </si>
  <si>
    <t>370-2393</t>
  </si>
  <si>
    <t xml:space="preserve">群馬県富岡市富岡 2073-1 </t>
  </si>
  <si>
    <t>1011310024</t>
  </si>
  <si>
    <t>ヒロシマダイガクビョウイン</t>
  </si>
  <si>
    <t xml:space="preserve">広島県広島市南区霞 1-2-3 </t>
  </si>
  <si>
    <t>1017010115</t>
  </si>
  <si>
    <t>サンユウドウビョウイン</t>
  </si>
  <si>
    <t>992-0045</t>
  </si>
  <si>
    <t xml:space="preserve">山形県米沢市中央 6-1-219 </t>
  </si>
  <si>
    <t>0610411761</t>
  </si>
  <si>
    <t>オヂヤソウゴウビョウイン</t>
  </si>
  <si>
    <t>947-8601</t>
  </si>
  <si>
    <t xml:space="preserve">新潟県小千谷市本町 1-13-33 </t>
  </si>
  <si>
    <t>0810110056</t>
  </si>
  <si>
    <t>2214160042</t>
  </si>
  <si>
    <t>2814002776</t>
  </si>
  <si>
    <t>オオサカガンジュンカキビョウヨボウセンター</t>
  </si>
  <si>
    <t>536-8588</t>
  </si>
  <si>
    <t xml:space="preserve">大阪府大阪市城東区森之宮 1-6-107 </t>
  </si>
  <si>
    <t>2714406028</t>
  </si>
  <si>
    <t>ニュウセンクリニックナガセゲカ</t>
  </si>
  <si>
    <t>277-0842</t>
  </si>
  <si>
    <t xml:space="preserve">千葉県柏市末広町10-15 </t>
  </si>
  <si>
    <t>1212114833</t>
  </si>
  <si>
    <t>ロッコウアイランドビョウイン</t>
  </si>
  <si>
    <t>658-0032</t>
  </si>
  <si>
    <t xml:space="preserve">兵庫県神戸市東灘区向洋町中 2-11 </t>
  </si>
  <si>
    <t>2810103867</t>
  </si>
  <si>
    <t>2710503612</t>
  </si>
  <si>
    <t>ソウゴウビョウイントリデキョウドウビョウイン</t>
  </si>
  <si>
    <t>302-0022</t>
  </si>
  <si>
    <t xml:space="preserve">茨城県取手市本郷 2-1-1 </t>
  </si>
  <si>
    <t>0811710102</t>
  </si>
  <si>
    <t>サイイイン</t>
  </si>
  <si>
    <t>820-0017</t>
  </si>
  <si>
    <t xml:space="preserve">福岡県飯塚市菰田西 2-1-21 </t>
  </si>
  <si>
    <t>4015512124</t>
  </si>
  <si>
    <t>シャカイフクシホウジンオンシザイダンサイセイカイクマモトビョウイン</t>
  </si>
  <si>
    <t>861-4193</t>
  </si>
  <si>
    <t xml:space="preserve">熊本県熊本市南区近見 5-3-1 </t>
  </si>
  <si>
    <t>4318211911</t>
  </si>
  <si>
    <t>1412001451</t>
  </si>
  <si>
    <t>1415211107</t>
  </si>
  <si>
    <t>2011117047</t>
  </si>
  <si>
    <t>イリョウホウジンザイダンジュンワカイ　サンノウビョウイン　</t>
  </si>
  <si>
    <t xml:space="preserve">東京都港区赤坂 8-10-16 </t>
  </si>
  <si>
    <t>1310370718</t>
  </si>
  <si>
    <t>3018210595</t>
  </si>
  <si>
    <t>1310314757</t>
  </si>
  <si>
    <t>コウリツコウガビョウイン</t>
  </si>
  <si>
    <t>528-0074</t>
  </si>
  <si>
    <t xml:space="preserve">滋賀県甲賀市水口町松尾1256番地 </t>
  </si>
  <si>
    <t>2511402261</t>
  </si>
  <si>
    <t>1312212389</t>
  </si>
  <si>
    <t>オオサカシリツジュウソウシミンビョウイン</t>
  </si>
  <si>
    <t>532-0034</t>
  </si>
  <si>
    <t xml:space="preserve">大阪府大阪市淀川区野中北 2-12-27 </t>
  </si>
  <si>
    <t>2719108413</t>
  </si>
  <si>
    <t>キシワダトクシュウカイビョウイン</t>
  </si>
  <si>
    <t xml:space="preserve">大阪府岸和田市加守町 4-27-1 </t>
  </si>
  <si>
    <t>2711104048</t>
  </si>
  <si>
    <t>2410215632</t>
  </si>
  <si>
    <t>1310970095</t>
  </si>
  <si>
    <t>コウリツナガビョウイン</t>
  </si>
  <si>
    <t>649-6414</t>
  </si>
  <si>
    <t xml:space="preserve">和歌山県紀の川市打田 1282 </t>
  </si>
  <si>
    <t>3011710013</t>
  </si>
  <si>
    <t>コクリツビョウインキコウ　ミエチュウオウイリョウセンター</t>
  </si>
  <si>
    <t>514-1101</t>
  </si>
  <si>
    <t xml:space="preserve">三重県津市久居明神町 2158-5 </t>
  </si>
  <si>
    <t>2414000030</t>
  </si>
  <si>
    <t>アサマナンロクコモロイリョウセンター</t>
  </si>
  <si>
    <t>384-8588</t>
  </si>
  <si>
    <t xml:space="preserve">長野県小諸市相生町3-3-21 </t>
  </si>
  <si>
    <t>2010817084</t>
  </si>
  <si>
    <t>2614003180</t>
  </si>
  <si>
    <t>オオサカカイセイビョウイン</t>
  </si>
  <si>
    <t>532-0003</t>
  </si>
  <si>
    <t xml:space="preserve">大阪府大阪市淀川区宮原 1-6-10 </t>
  </si>
  <si>
    <t>2719107662</t>
  </si>
  <si>
    <t>ニイガタブレストケンシンセンター</t>
  </si>
  <si>
    <t>951-8133</t>
  </si>
  <si>
    <t xml:space="preserve">新潟県新潟市中央区川岸町 1-39-5 </t>
  </si>
  <si>
    <t>1510124066</t>
  </si>
  <si>
    <t>キリュウコウセイソウゴウビョウイン</t>
  </si>
  <si>
    <t>376-0024</t>
  </si>
  <si>
    <t xml:space="preserve">群馬県桐生市織姫町 6-3 </t>
  </si>
  <si>
    <t>1012410021</t>
  </si>
  <si>
    <t>セイレイヌマヅビョウイン</t>
  </si>
  <si>
    <t>410-8555</t>
  </si>
  <si>
    <t xml:space="preserve">静岡県沼津市本字松下七反田902-6 </t>
  </si>
  <si>
    <t>2211110057</t>
  </si>
  <si>
    <t>イワテケンリツクジビョウイン</t>
  </si>
  <si>
    <t>028-8040</t>
  </si>
  <si>
    <t xml:space="preserve">岩手県久慈市旭町 10-1 </t>
  </si>
  <si>
    <t>0310710355</t>
  </si>
  <si>
    <t>オオノキネンビョウイン</t>
  </si>
  <si>
    <t>550-0015</t>
  </si>
  <si>
    <t xml:space="preserve">大阪府大阪市西区南堀江 1-26-10 </t>
  </si>
  <si>
    <t>2711802070</t>
  </si>
  <si>
    <t>ツシマシミンビョウイン</t>
  </si>
  <si>
    <t>496-8537</t>
  </si>
  <si>
    <t xml:space="preserve">愛知県津島市橘町 3-73 </t>
  </si>
  <si>
    <t>2312700061</t>
  </si>
  <si>
    <t>ジェイエイシズオカコウセイレン　エンシュウビョウイン</t>
  </si>
  <si>
    <t>430-0929</t>
  </si>
  <si>
    <t xml:space="preserve">静岡県浜松市中区中央 1-1-1 </t>
  </si>
  <si>
    <t>2217110069</t>
  </si>
  <si>
    <t>シリツ　オウメ　ソウゴウイリョウセンター</t>
  </si>
  <si>
    <t>198-0042</t>
  </si>
  <si>
    <t xml:space="preserve">東京都青梅市東青梅 4-16-5 </t>
  </si>
  <si>
    <t>1312815744</t>
  </si>
  <si>
    <t>フクオカトクシュウカイビョウイン</t>
  </si>
  <si>
    <t>816-0864</t>
  </si>
  <si>
    <t xml:space="preserve">福岡県春日市須玖北 4-5 </t>
  </si>
  <si>
    <t>4011619105</t>
  </si>
  <si>
    <t>カニトウノウビョウイン</t>
  </si>
  <si>
    <t>509-0206</t>
  </si>
  <si>
    <t xml:space="preserve">岐阜県可児市土田 1221-5 </t>
  </si>
  <si>
    <t>2113100016</t>
  </si>
  <si>
    <t>カサオカダイイチビョウイン</t>
  </si>
  <si>
    <t>714-0043</t>
  </si>
  <si>
    <t xml:space="preserve">岡山県笠岡市横島 1945 </t>
  </si>
  <si>
    <t>3310510098</t>
  </si>
  <si>
    <t>セイコウビョウイン</t>
  </si>
  <si>
    <t>572-0837</t>
  </si>
  <si>
    <t xml:space="preserve">大阪府寝屋川市豊野町 14-5 </t>
  </si>
  <si>
    <t>2710305315</t>
  </si>
  <si>
    <t>ヤシマソウゴウビョウイン</t>
  </si>
  <si>
    <t>761-0113</t>
  </si>
  <si>
    <t xml:space="preserve">香川県高松市屋島西町 2105-17 </t>
  </si>
  <si>
    <t>3717011740</t>
  </si>
  <si>
    <t>カガワニュウセンクリニック</t>
  </si>
  <si>
    <t>730-0029</t>
  </si>
  <si>
    <t>広島県広島市中区三川町 1-20 ﾋﾟﾝｸﾘﾎﾞﾝ39ビル</t>
  </si>
  <si>
    <t>3410122893</t>
  </si>
  <si>
    <t>ナグモクリニックナゴヤ</t>
  </si>
  <si>
    <t>460-0002</t>
  </si>
  <si>
    <t>愛知県名古屋市中区丸の内 1-16-4 第45KTﾋﾞﾙ 1F</t>
  </si>
  <si>
    <t>2310608589</t>
  </si>
  <si>
    <t>コウセイカイビョウイン</t>
  </si>
  <si>
    <t>852-8053</t>
  </si>
  <si>
    <t xml:space="preserve">長崎県長崎市葉山 1-3-12 </t>
  </si>
  <si>
    <t>4210128718</t>
  </si>
  <si>
    <t>3310114032</t>
  </si>
  <si>
    <t>ハラダニュウセンクリニック</t>
  </si>
  <si>
    <t>981-1231</t>
  </si>
  <si>
    <t xml:space="preserve">宮城県名取市手倉田字八幡423-1 </t>
  </si>
  <si>
    <t>0410711345</t>
  </si>
  <si>
    <t>ウタダニュウセン・イチョウクリニック</t>
  </si>
  <si>
    <t>335-0021</t>
  </si>
  <si>
    <t>埼玉県戸田市新曽2235 ﾗｲﾌｺｰﾄ2F</t>
  </si>
  <si>
    <t>1111901909</t>
  </si>
  <si>
    <t>0810411280</t>
  </si>
  <si>
    <t>1211411255</t>
  </si>
  <si>
    <t>0611710195</t>
  </si>
  <si>
    <t>フクオカユタカチュウオウビョウイン</t>
  </si>
  <si>
    <t>822-0001</t>
  </si>
  <si>
    <t xml:space="preserve">福岡県直方市感田５２３－５ </t>
  </si>
  <si>
    <t>4015419031</t>
  </si>
  <si>
    <t>シンクキ　ソウゴウビョウイン</t>
  </si>
  <si>
    <t>346-8530</t>
  </si>
  <si>
    <t xml:space="preserve">埼玉県久喜市上早見418-1 </t>
  </si>
  <si>
    <t>1110901264</t>
  </si>
  <si>
    <t>1210210971</t>
  </si>
  <si>
    <t>アカバネニュウセンイチョウパラスクリニック</t>
  </si>
  <si>
    <t>115-0045</t>
  </si>
  <si>
    <t>東京都北区赤羽2-13-3 サトウビル3階</t>
  </si>
  <si>
    <t>1311732932</t>
  </si>
  <si>
    <t>ドクリツギョウセイホウジンチイキイリョウスイシンキコウトウキョウカマタイリョウセンター</t>
  </si>
  <si>
    <t>144-0035</t>
  </si>
  <si>
    <t xml:space="preserve">東京都大田区南蒲田2-19-2 </t>
  </si>
  <si>
    <t>1311115443</t>
  </si>
  <si>
    <t>0710417841</t>
  </si>
  <si>
    <t>メディカルイメージングサカエミヤガワニュウセンクリニック</t>
  </si>
  <si>
    <t>460-0008</t>
  </si>
  <si>
    <t>愛知県名古屋市中区栄5-2-36 パークプレイス1F</t>
  </si>
  <si>
    <t>2310608191</t>
  </si>
  <si>
    <t>2018010062</t>
  </si>
  <si>
    <t>イリョウホウジントクシュウカイ　スイタトクシュウカイビョウイン</t>
  </si>
  <si>
    <t>565-0814</t>
  </si>
  <si>
    <t xml:space="preserve">大阪府吹田市千里丘西21-1 </t>
  </si>
  <si>
    <t>2711608444</t>
  </si>
  <si>
    <t>イリョウホウジンハクシュンカイ　ハルエビョウイン</t>
  </si>
  <si>
    <t>919-0476</t>
  </si>
  <si>
    <t xml:space="preserve">福井県坂井市春江町針原65-7 </t>
  </si>
  <si>
    <t>1811715323</t>
  </si>
  <si>
    <t>ジュンコニュウセンクリニック</t>
  </si>
  <si>
    <t>491-0904</t>
  </si>
  <si>
    <t xml:space="preserve">愛知県一宮市神山１－２−１４ </t>
  </si>
  <si>
    <t>2312205335</t>
  </si>
  <si>
    <t>イノウエクリニック</t>
  </si>
  <si>
    <t>121-0813</t>
  </si>
  <si>
    <t xml:space="preserve">東京都足立区竹の塚5-11-8 </t>
  </si>
  <si>
    <t>1312129450</t>
  </si>
  <si>
    <t>ミシマソウゴウビョウイン</t>
  </si>
  <si>
    <t>411-0801</t>
  </si>
  <si>
    <t xml:space="preserve">静岡県三島市谷田字藤久保2276 </t>
  </si>
  <si>
    <t>2210610180</t>
  </si>
  <si>
    <t>ハタニュウセンクリニック</t>
  </si>
  <si>
    <t>649-6231</t>
  </si>
  <si>
    <t xml:space="preserve">和歌山県岩出市川尻230-1 </t>
  </si>
  <si>
    <t>3011810292</t>
  </si>
  <si>
    <t>コウニュウセンクリニック</t>
  </si>
  <si>
    <t>651-1132</t>
  </si>
  <si>
    <t>兵庫県神戸市北区南五葉2丁目1-29 第2吉田ビル1F</t>
  </si>
  <si>
    <t>2815003757</t>
  </si>
  <si>
    <t>2010917363</t>
  </si>
  <si>
    <t>イッパンシャダンホウジン　フジモトメディカルシステム　フジモトソウゴウビョウイン</t>
  </si>
  <si>
    <t>885-0055</t>
  </si>
  <si>
    <t xml:space="preserve">宮崎県都城市早鈴町17街区1号 </t>
  </si>
  <si>
    <t>4510210018</t>
  </si>
  <si>
    <t>イイヅカ　シリツビョウイン</t>
  </si>
  <si>
    <t>820-0088</t>
  </si>
  <si>
    <t xml:space="preserve">福岡県飯塚市弁分633-1 </t>
  </si>
  <si>
    <t>4015519699</t>
  </si>
  <si>
    <t>イリョウホウジンシャダンコウセイカイ　オオツカ</t>
  </si>
  <si>
    <t>東京都足立区竹の塚5-7-3 竹の塚ジョイプラザビル2階</t>
  </si>
  <si>
    <t>1312132579</t>
  </si>
  <si>
    <t>1315670021</t>
  </si>
  <si>
    <t>サンエイカイ　ツカザキビョウイン</t>
  </si>
  <si>
    <t>671-1227</t>
  </si>
  <si>
    <t xml:space="preserve">兵庫県姫路市網干区和久68番1 </t>
  </si>
  <si>
    <t>2814009334</t>
  </si>
  <si>
    <t>イッパンザイダンホウジン　ミヤギケンセイジンビョウヨボウキョウカイチュウオウシンリョウジョレディースクリニック</t>
  </si>
  <si>
    <t>980-6110</t>
  </si>
  <si>
    <t>仙台市青葉区中央一丁目3-1 ＡＥＲ10階</t>
  </si>
  <si>
    <t>0415116755</t>
  </si>
  <si>
    <t>アイティーオーケーシー　イトウオウジカミヤナイカゲカクリニック</t>
  </si>
  <si>
    <t>114-0002</t>
  </si>
  <si>
    <t>北区王子5-5-3 シーメゾン王子神谷3階</t>
  </si>
  <si>
    <t>1311732130</t>
  </si>
  <si>
    <t>ユウコニュウセンクリニックメイエキ</t>
  </si>
  <si>
    <t>460-0003</t>
  </si>
  <si>
    <t>名古屋市中村区名駅4丁目6-23 第三堀内ビルディング13階</t>
  </si>
  <si>
    <t>2310505702</t>
  </si>
  <si>
    <t>イセイカイコクサイソウゴウビョウイン</t>
  </si>
  <si>
    <t xml:space="preserve">大阪市北区南扇町4-14 </t>
  </si>
  <si>
    <t>2714113400</t>
  </si>
  <si>
    <t>トウキョウカイ　ヨツヤマクリニック</t>
  </si>
  <si>
    <t>864-0052</t>
  </si>
  <si>
    <t xml:space="preserve">荒尾市四ツ山町3-1-4 </t>
  </si>
  <si>
    <t>4310411618</t>
  </si>
  <si>
    <t>2217110465</t>
  </si>
  <si>
    <t>ケンリツフタバノサトビョウイン</t>
  </si>
  <si>
    <t>732-0057</t>
  </si>
  <si>
    <t xml:space="preserve">広島県広島市東区二葉の里 3-1-36 </t>
  </si>
  <si>
    <t>0813111002</t>
  </si>
  <si>
    <t>0418010179</t>
  </si>
  <si>
    <t>4418010023</t>
  </si>
  <si>
    <t>2410705053</t>
  </si>
  <si>
    <t>ミタシミンビョウイン</t>
  </si>
  <si>
    <t>669-1321</t>
  </si>
  <si>
    <t xml:space="preserve">兵庫県三田市けやき台 3-1-1 </t>
  </si>
  <si>
    <t>2811200977</t>
  </si>
  <si>
    <t>3717010379</t>
  </si>
  <si>
    <t>0610812497</t>
  </si>
  <si>
    <t>サイセイカイカナガワケンビョウイン</t>
  </si>
  <si>
    <t>221-8601</t>
  </si>
  <si>
    <t xml:space="preserve">神奈川県横浜市神奈川区富家町 6-6 </t>
  </si>
  <si>
    <t>1410200014</t>
  </si>
  <si>
    <t>2711607149</t>
  </si>
  <si>
    <t>トウキョウダイガクイカガクケンキュウジョフゾクビョウイン</t>
  </si>
  <si>
    <t>108-8639</t>
  </si>
  <si>
    <t xml:space="preserve">東京都港区白金台 4-6-1 </t>
  </si>
  <si>
    <t>1318810236</t>
  </si>
  <si>
    <t>1313870169</t>
  </si>
  <si>
    <t>ニホンコウカンビョウイン</t>
  </si>
  <si>
    <t>210-0852</t>
  </si>
  <si>
    <t>神奈川県川崎市川崎区鋼管通 1-2-1</t>
  </si>
  <si>
    <t>1415003348</t>
  </si>
  <si>
    <t>3110310236</t>
  </si>
  <si>
    <t>3910119597</t>
  </si>
  <si>
    <t>クマモトチイキイリョウセンター</t>
  </si>
  <si>
    <t>860-0811</t>
  </si>
  <si>
    <t xml:space="preserve">熊本県熊本市本荘 5-16-10 </t>
  </si>
  <si>
    <t>4310119328</t>
  </si>
  <si>
    <t>2010118251</t>
  </si>
  <si>
    <t>シンコクラビョウイン</t>
  </si>
  <si>
    <t>803-8505</t>
  </si>
  <si>
    <t xml:space="preserve">福岡県北九州市小倉北区金田1-3-1 </t>
  </si>
  <si>
    <t>4017719149</t>
  </si>
  <si>
    <t>1810214070</t>
  </si>
  <si>
    <t>ニシオシミンビョウイン</t>
  </si>
  <si>
    <t>445-8510</t>
  </si>
  <si>
    <t xml:space="preserve">愛知県西尾市熊味町上泡原 6 </t>
  </si>
  <si>
    <t>2313200210</t>
  </si>
  <si>
    <t>1313015716</t>
  </si>
  <si>
    <t>イトウイイン</t>
  </si>
  <si>
    <t xml:space="preserve">熊本県荒尾市四ッ山町 3-5-2 </t>
  </si>
  <si>
    <t>4310411071</t>
  </si>
  <si>
    <t>ヒコネシリツビョウイン</t>
  </si>
  <si>
    <t>522-0057</t>
  </si>
  <si>
    <t xml:space="preserve">滋賀県彦根市八坂町 1882 </t>
  </si>
  <si>
    <t>2510202043</t>
  </si>
  <si>
    <t>3118010036</t>
  </si>
  <si>
    <t>ヤリタビョウイン</t>
  </si>
  <si>
    <t>290-0056</t>
  </si>
  <si>
    <t xml:space="preserve">千葉県市原市五井 899 </t>
  </si>
  <si>
    <t>1210610055</t>
  </si>
  <si>
    <t>タジミシミンビョウイン</t>
  </si>
  <si>
    <t>507-8511</t>
  </si>
  <si>
    <t xml:space="preserve">岐阜県多治見市前畑町 3-43 </t>
  </si>
  <si>
    <t>2111100505</t>
  </si>
  <si>
    <t>シャカイイリョウホウジンボコイ　テンシビョウイン</t>
  </si>
  <si>
    <t>065-8611</t>
  </si>
  <si>
    <t xml:space="preserve">北海道札幌市東区北12条東３丁目１番１号 </t>
  </si>
  <si>
    <t>0110217759</t>
  </si>
  <si>
    <t>2719801421</t>
  </si>
  <si>
    <t>イリョウホウジンセイトカイ　テラモトキネンビョウイン</t>
  </si>
  <si>
    <t>586-0017</t>
  </si>
  <si>
    <t xml:space="preserve">大阪府河内長野市古野町 4-11 </t>
  </si>
  <si>
    <t>2710701513</t>
  </si>
  <si>
    <t>2313500965</t>
  </si>
  <si>
    <t>イトウシンケミガワクリニック</t>
  </si>
  <si>
    <t>262-0025</t>
  </si>
  <si>
    <t>千葉県千葉市花見川区花園 1-9-18 クリニックガーデン花園3B</t>
  </si>
  <si>
    <t>1210123190</t>
  </si>
  <si>
    <t>ムラカミソウゴウビョウイン</t>
  </si>
  <si>
    <t>958-8533</t>
  </si>
  <si>
    <t xml:space="preserve">新潟県村上市田端町 2-17 </t>
  </si>
  <si>
    <t>1511211193</t>
  </si>
  <si>
    <t>イチジョウドオリビョウイン</t>
  </si>
  <si>
    <t>078-8231</t>
  </si>
  <si>
    <t xml:space="preserve">北海道旭川市豊岡１条 1-7-3 </t>
  </si>
  <si>
    <t>0112919212</t>
  </si>
  <si>
    <t>イリョウホウジンシャダンアキヅキカイミワクリニック</t>
  </si>
  <si>
    <t>862-0924</t>
  </si>
  <si>
    <t xml:space="preserve">熊本県熊本市中央区帯山 5-8-22 </t>
  </si>
  <si>
    <t>4310127206</t>
  </si>
  <si>
    <t>4010319103</t>
  </si>
  <si>
    <t>1510511205</t>
  </si>
  <si>
    <t>サイセイカイタカオカビョウイン</t>
  </si>
  <si>
    <t>933-8525</t>
  </si>
  <si>
    <t xml:space="preserve">富山県高岡市二塚 387-1 </t>
  </si>
  <si>
    <t>1610212605</t>
  </si>
  <si>
    <t>イナギシリツビョウイン</t>
  </si>
  <si>
    <t>206-0801</t>
  </si>
  <si>
    <t xml:space="preserve">東京都稲城市大丸1171 </t>
  </si>
  <si>
    <t>1315114483</t>
  </si>
  <si>
    <t>シンマツドチュウオウソウゴウビョウイン</t>
  </si>
  <si>
    <t>270-0034</t>
  </si>
  <si>
    <t xml:space="preserve">千葉県松戸市新松戸 1-380 </t>
  </si>
  <si>
    <t>1212410389</t>
  </si>
  <si>
    <t>1210411736</t>
  </si>
  <si>
    <t>2713802102</t>
  </si>
  <si>
    <t>コウベヒャクネンキネンビョウイン</t>
  </si>
  <si>
    <t>652-0855</t>
  </si>
  <si>
    <t xml:space="preserve">兵庫県神戸市兵庫区御崎町 1-9-1 </t>
  </si>
  <si>
    <t>2810506762</t>
  </si>
  <si>
    <t>コイケビョウイン</t>
  </si>
  <si>
    <t>840-0861</t>
  </si>
  <si>
    <t xml:space="preserve">佐賀県佐賀市嘉瀬町中原 1922-2 </t>
  </si>
  <si>
    <t>4110115385</t>
  </si>
  <si>
    <t>メイジコクサイイリョウダイガクフゾクビョウイン</t>
  </si>
  <si>
    <t>629-0301</t>
  </si>
  <si>
    <t xml:space="preserve">京都府京都市南丹市日吉町保野田ヒノ谷6-1 </t>
  </si>
  <si>
    <t>2613400288</t>
  </si>
  <si>
    <t>ヤスイクリニック</t>
  </si>
  <si>
    <t>607-8076</t>
  </si>
  <si>
    <t>京都府京都市山科区音羽役出町 1-28 吉原ﾋﾞﾙ 1F</t>
  </si>
  <si>
    <t>2614102586</t>
  </si>
  <si>
    <t>シャカイイリョウホウジン　ドウシンカイ　サイジョウチュウオウビョウイン</t>
  </si>
  <si>
    <t>793-0027</t>
  </si>
  <si>
    <t xml:space="preserve">愛媛県西条市朔日市 804 </t>
  </si>
  <si>
    <t>3810628135</t>
  </si>
  <si>
    <t>オオヤマビョウイン</t>
  </si>
  <si>
    <t>679-0321</t>
  </si>
  <si>
    <t xml:space="preserve">兵庫県西脇市黒田庄町高313番地 </t>
  </si>
  <si>
    <t>2812700330</t>
  </si>
  <si>
    <t>コウリツフジオカソウゴウビョウイン</t>
  </si>
  <si>
    <t>375-8503</t>
  </si>
  <si>
    <t xml:space="preserve">群馬県藤岡市中栗須813-1 </t>
  </si>
  <si>
    <t>1011210414</t>
  </si>
  <si>
    <t>コクフブレストクリニック</t>
  </si>
  <si>
    <t>665-0861</t>
  </si>
  <si>
    <t>兵庫県宝塚市中山寺 1-10-6 中山寺ﾒﾃﾞｨｶﾙｾﾝﾀｰ 102</t>
  </si>
  <si>
    <t>2811104039</t>
  </si>
  <si>
    <t>0218010114</t>
  </si>
  <si>
    <t>ヒライゲカサンフジンカ</t>
  </si>
  <si>
    <t>836-0012</t>
  </si>
  <si>
    <t xml:space="preserve">福岡県大牟田市明治町3丁目8-7 </t>
  </si>
  <si>
    <t>4014419800</t>
  </si>
  <si>
    <t>サヤマソウゴウクリニック</t>
  </si>
  <si>
    <t xml:space="preserve">埼玉県狭山市入間川4-15-25 </t>
  </si>
  <si>
    <t>1112701688</t>
  </si>
  <si>
    <t>オタルエキサイカイビョウイン</t>
  </si>
  <si>
    <t>047-0032</t>
  </si>
  <si>
    <t xml:space="preserve">北海道小樽市稲穂1-4-1 </t>
  </si>
  <si>
    <t>0112015045</t>
  </si>
  <si>
    <t>コクサイイリョウフクシダイガクイチカワビョウイン</t>
  </si>
  <si>
    <t>272-0827</t>
  </si>
  <si>
    <t xml:space="preserve">千葉県市川市国府台6-1-14 </t>
  </si>
  <si>
    <t>1212716686</t>
  </si>
  <si>
    <t>1212416071</t>
  </si>
  <si>
    <t>ナミキビョウイン</t>
  </si>
  <si>
    <t>359-1106</t>
  </si>
  <si>
    <t xml:space="preserve">埼玉県所沢市東狭山ケ丘5-2753 </t>
  </si>
  <si>
    <t>1112505535</t>
  </si>
  <si>
    <t>ウツノミヤセントラルクリニック</t>
  </si>
  <si>
    <t>321-0112</t>
  </si>
  <si>
    <t xml:space="preserve">栃木県宇都宮市矢板町561-3 </t>
  </si>
  <si>
    <t>0910113166</t>
  </si>
  <si>
    <t>ジェイエートクシマコウセイレン　ヨシノガワイリョウセンター</t>
  </si>
  <si>
    <t>776-8511</t>
  </si>
  <si>
    <t xml:space="preserve">徳島県吉野川市鴨島町知恵島字西知恵島120 </t>
  </si>
  <si>
    <t>3611710025</t>
  </si>
  <si>
    <t>1410904979</t>
  </si>
  <si>
    <t>アイノビョウイン</t>
  </si>
  <si>
    <t>567-0011</t>
  </si>
  <si>
    <t xml:space="preserve">大阪府茨市高田町11-18 </t>
  </si>
  <si>
    <t>2714201064</t>
  </si>
  <si>
    <t>フクシマセイブビョウイン</t>
  </si>
  <si>
    <t>960-8071</t>
  </si>
  <si>
    <t xml:space="preserve">福島県福島市東中央三丁目15 </t>
  </si>
  <si>
    <t>0710114091</t>
  </si>
  <si>
    <t>トウキョウエイセイアドベンチストビョウイン</t>
  </si>
  <si>
    <t>167-8507</t>
  </si>
  <si>
    <t xml:space="preserve">東京都杉並区天沼3-17-3 </t>
  </si>
  <si>
    <t>1311535889</t>
  </si>
  <si>
    <t>サッポロキタグチクリニック</t>
  </si>
  <si>
    <t>060-0807</t>
  </si>
  <si>
    <t>北海道札幌市中央区北7条2丁目8-1 札幌北ビル2階</t>
  </si>
  <si>
    <t>0110219821</t>
  </si>
  <si>
    <t>4010519165</t>
  </si>
  <si>
    <t>ケンリツオオシマビョウイン</t>
  </si>
  <si>
    <t>894-0015</t>
  </si>
  <si>
    <t xml:space="preserve">鹿児島県奄美市名瀬真名津町18-1 </t>
  </si>
  <si>
    <t>4616010056</t>
  </si>
  <si>
    <t>イリョウホウジン　ケイエイカイ　　ワタナベクリニック　　　　　　　　　　　　　　　　　　　　　　　セイケイゲカ・ニュウセンゲカ</t>
  </si>
  <si>
    <t>536-0004</t>
  </si>
  <si>
    <t>大阪府大阪市城東区今福西1-9-3　 メディカルアベニュー城東2F/3F</t>
  </si>
  <si>
    <t>2714407216</t>
  </si>
  <si>
    <t>イリョウホウジンザイダンケンコウカイ　ソウゴウトウキョウビョウイン</t>
  </si>
  <si>
    <t>165-0022</t>
  </si>
  <si>
    <t xml:space="preserve">中野区江古田3-15-2 </t>
  </si>
  <si>
    <t>1311470079</t>
  </si>
  <si>
    <t>0412211013</t>
  </si>
  <si>
    <t>0114110687</t>
  </si>
  <si>
    <t>トラノモンビョウイン</t>
  </si>
  <si>
    <t>東京都港区虎ノ門2-2-2</t>
  </si>
  <si>
    <t>3518812684</t>
  </si>
  <si>
    <t>3418010033</t>
  </si>
  <si>
    <t>2813302086</t>
  </si>
  <si>
    <t>3410124378</t>
  </si>
  <si>
    <t>ジェーコー　チュウキョウ　ビョウイン</t>
  </si>
  <si>
    <t>457-8510</t>
  </si>
  <si>
    <t xml:space="preserve">愛知県名古屋市南区三条 1-1-10 </t>
  </si>
  <si>
    <t>2311200055</t>
  </si>
  <si>
    <t>ナリタセキジュウジビョウイン</t>
  </si>
  <si>
    <t>286-8523</t>
  </si>
  <si>
    <t xml:space="preserve">千葉県成田市飯田町 90-1 </t>
  </si>
  <si>
    <t>1214310041</t>
  </si>
  <si>
    <t>1210610147</t>
  </si>
  <si>
    <t>1110205229</t>
  </si>
  <si>
    <t>オオサカギョウメイカンビョウイン</t>
  </si>
  <si>
    <t>554-0012</t>
  </si>
  <si>
    <t xml:space="preserve">大阪府大阪市此花区西九条 5-4-8 </t>
  </si>
  <si>
    <t>2712802459</t>
  </si>
  <si>
    <t>トットリセキジュウジビョウイン</t>
  </si>
  <si>
    <t xml:space="preserve">鳥取県鳥取市尚徳町 117 </t>
  </si>
  <si>
    <t>3110110842</t>
  </si>
  <si>
    <t>トウキョウトガンケンシンセンター</t>
  </si>
  <si>
    <t xml:space="preserve">東京都千代田区神田駿河台 2-5 </t>
  </si>
  <si>
    <t>1313825361</t>
  </si>
  <si>
    <t>トウシバリンカンビョウイン</t>
  </si>
  <si>
    <t>228-8585</t>
  </si>
  <si>
    <t xml:space="preserve">神奈川県相模原市上鶴間 7-9-1 </t>
  </si>
  <si>
    <t>1412611796</t>
  </si>
  <si>
    <t>ヒョウゴケンリツニシノミヤビョウイン</t>
  </si>
  <si>
    <t>662-0918</t>
  </si>
  <si>
    <t xml:space="preserve">兵庫県西宮市六湛寺町 13-9 </t>
  </si>
  <si>
    <t>2819800026</t>
  </si>
  <si>
    <t>ミトサイセイカイソウゴウビョウイン</t>
  </si>
  <si>
    <t>311-4198</t>
  </si>
  <si>
    <t xml:space="preserve">茨城県水戸市双葉台 3-3-10 </t>
  </si>
  <si>
    <t>0810110205</t>
  </si>
  <si>
    <t>4119910067</t>
  </si>
  <si>
    <t>サイタマケンコウセイレンクマガヤソウゴウビョウイン</t>
  </si>
  <si>
    <t>360-8567</t>
  </si>
  <si>
    <t xml:space="preserve">埼玉県熊谷市中西 4-5-1 </t>
  </si>
  <si>
    <t>1113104023</t>
  </si>
  <si>
    <t>1111600394</t>
  </si>
  <si>
    <t>4011119189</t>
  </si>
  <si>
    <t>ギンザプリマ・クリニック</t>
  </si>
  <si>
    <t>104-0061</t>
  </si>
  <si>
    <t>東京都中央区銀座 7-10-5 ﾗﾝﾃﾞｨｯｸ第三銀座ﾋﾞﾙ２階</t>
  </si>
  <si>
    <t>1310229021</t>
  </si>
  <si>
    <t>トヤマセキジュウジビョウイン</t>
  </si>
  <si>
    <t>930-0859</t>
  </si>
  <si>
    <t xml:space="preserve">富山県富山市牛島本町 2-1-58 </t>
  </si>
  <si>
    <t>1610115600</t>
  </si>
  <si>
    <t>4011719129</t>
  </si>
  <si>
    <t>タキガワシリツビョウイン</t>
  </si>
  <si>
    <t>073-0022</t>
  </si>
  <si>
    <t xml:space="preserve">北海道滝川市大町 2-2-34 </t>
  </si>
  <si>
    <t>0117510016</t>
  </si>
  <si>
    <t>2317500011</t>
  </si>
  <si>
    <t>3418010066</t>
  </si>
  <si>
    <t>センダイニュウセンクリニック</t>
  </si>
  <si>
    <t>980-0822</t>
  </si>
  <si>
    <t>宮城県仙台市青葉区立町 1-23 DSパークビル</t>
  </si>
  <si>
    <t>0415119916</t>
  </si>
  <si>
    <t>クラシキイリョウセイカツキョウドウクミアイ　ミズシマキョウドウビョウイン</t>
  </si>
  <si>
    <t>712-8567</t>
  </si>
  <si>
    <t xml:space="preserve">岡山県倉敷市水島南春日町 1-1 </t>
  </si>
  <si>
    <t>3310210749</t>
  </si>
  <si>
    <t>コクリツビョウインキコウ　クマモトミナミビョウイン</t>
  </si>
  <si>
    <t>869-0593</t>
  </si>
  <si>
    <t xml:space="preserve">熊本県宇城市松橋町豊福 2338 </t>
  </si>
  <si>
    <t>4318110485</t>
  </si>
  <si>
    <t>シンコガビョウイン</t>
  </si>
  <si>
    <t>830-8577</t>
  </si>
  <si>
    <t xml:space="preserve">福岡県久留米市天神町 120 </t>
  </si>
  <si>
    <t>4012219830</t>
  </si>
  <si>
    <t>オオイタケンコウセイレンツルミビョウイン</t>
  </si>
  <si>
    <t>874-8585</t>
  </si>
  <si>
    <t xml:space="preserve">大分県別府市大字鶴見 4333 </t>
  </si>
  <si>
    <t>4410211256</t>
  </si>
  <si>
    <t>1214111134</t>
  </si>
  <si>
    <t>1310470070</t>
  </si>
  <si>
    <t>マンマリアタチカワ</t>
  </si>
  <si>
    <t>191-0012</t>
  </si>
  <si>
    <t>東京都立川市曙町 2-8-30 三上ﾋﾞﾙ 5F</t>
  </si>
  <si>
    <t>1313025244</t>
  </si>
  <si>
    <t>2814400939</t>
  </si>
  <si>
    <t>アチスキョウリツビョウイン</t>
  </si>
  <si>
    <t>754-1277</t>
  </si>
  <si>
    <t xml:space="preserve">山口県山口市阿知須 4841-1 </t>
  </si>
  <si>
    <t>3510313053</t>
  </si>
  <si>
    <t>スミトモベッシビョウイン</t>
  </si>
  <si>
    <t>792-8543</t>
  </si>
  <si>
    <t xml:space="preserve">愛媛県新居浜市王子町 3-1 </t>
  </si>
  <si>
    <t>3810510796</t>
  </si>
  <si>
    <t>シャカイイリョウホウジンイシカワキネンカイ ヒトビョウイン</t>
  </si>
  <si>
    <t>799-0121</t>
  </si>
  <si>
    <t xml:space="preserve">愛媛県四国中央市上分町 732-1 </t>
  </si>
  <si>
    <t>3811310246</t>
  </si>
  <si>
    <t>タンポポクリニック</t>
  </si>
  <si>
    <t>893-0032</t>
  </si>
  <si>
    <t xml:space="preserve">鹿児島県鹿屋市川西町 3990-7 </t>
  </si>
  <si>
    <t>4610311625</t>
  </si>
  <si>
    <t>オゴオリダイイチソウゴウビョウイン</t>
  </si>
  <si>
    <t>754-0002</t>
  </si>
  <si>
    <t xml:space="preserve">山口県山口市小郡下郷 862-3 </t>
  </si>
  <si>
    <t>3517610246</t>
  </si>
  <si>
    <t>コウチイリョウセンター</t>
  </si>
  <si>
    <t>781-8555</t>
  </si>
  <si>
    <t xml:space="preserve">高知県高知市池2125-1 </t>
  </si>
  <si>
    <t>3910118128</t>
  </si>
  <si>
    <t>2610105377</t>
  </si>
  <si>
    <t>イリョウホウジンシャダン　シモノセキサクラクリニック</t>
  </si>
  <si>
    <t>751-0868</t>
  </si>
  <si>
    <t xml:space="preserve">山口県下関市有冨 167-2 </t>
  </si>
  <si>
    <t>3510117165</t>
  </si>
  <si>
    <t>チイキイリョウキノウスイシンキコウ　コウチニシビョウイン</t>
  </si>
  <si>
    <t>780-8040</t>
  </si>
  <si>
    <t xml:space="preserve">高知県高知市神田 317-12 </t>
  </si>
  <si>
    <t>3910113756</t>
  </si>
  <si>
    <t>アマクサチイキイリョウセンター</t>
  </si>
  <si>
    <t>863-0046</t>
  </si>
  <si>
    <t xml:space="preserve">熊本県天草市亀場町食場 854-1 </t>
  </si>
  <si>
    <t>4312010145</t>
  </si>
  <si>
    <t>カトウゲカサンフジンカ・ニュウセンクリニック</t>
  </si>
  <si>
    <t>467-0027</t>
  </si>
  <si>
    <t xml:space="preserve">愛知県名古屋市瑞穂区田辺通 5-8-2 </t>
  </si>
  <si>
    <t>2310801739</t>
  </si>
  <si>
    <t>トキシリツソウゴウビョウイン</t>
  </si>
  <si>
    <t>509-5193</t>
  </si>
  <si>
    <t xml:space="preserve">岐阜県土岐市土岐津町土岐口703-24 </t>
  </si>
  <si>
    <t>2111800617</t>
  </si>
  <si>
    <t>コクリツチョウジュイリョウセンター</t>
  </si>
  <si>
    <t>474-8511</t>
  </si>
  <si>
    <t xml:space="preserve">愛知県大府市森岡町源吾 35 </t>
  </si>
  <si>
    <t>2319800039</t>
  </si>
  <si>
    <t>フルウメキネンビョウイン</t>
  </si>
  <si>
    <t>640-8325</t>
  </si>
  <si>
    <t xml:space="preserve">和歌山県和歌山市新生町5-37 </t>
  </si>
  <si>
    <t>3010112930</t>
  </si>
  <si>
    <t>トマイシリツトマイシミンビョウイン</t>
  </si>
  <si>
    <t>987-0511</t>
  </si>
  <si>
    <t>宮城県登米市迫町佐沼字下田中 25</t>
  </si>
  <si>
    <t>0411210412</t>
  </si>
  <si>
    <t>イチブジムクミアイシモキタイリョウセンター　ムツソウゴウビョウイン</t>
  </si>
  <si>
    <t>035-8601</t>
  </si>
  <si>
    <t xml:space="preserve">青森県むつ市小川町 1-2-8 </t>
  </si>
  <si>
    <t>0210810339</t>
  </si>
  <si>
    <t>イリョウホウジンショウワカイ　ショウナンキネンビョウイン</t>
  </si>
  <si>
    <t>248-0027</t>
  </si>
  <si>
    <t xml:space="preserve">神奈川県鎌倉市笛田 2-2-60 </t>
  </si>
  <si>
    <t>1412102754</t>
  </si>
  <si>
    <t>オウジビョウイン</t>
  </si>
  <si>
    <t xml:space="preserve">東京都北区王子 2-14-13 </t>
  </si>
  <si>
    <t>1311770650</t>
  </si>
  <si>
    <t>コクリツビョウインキコウ　フクイビョウイン</t>
  </si>
  <si>
    <t>914-0144</t>
  </si>
  <si>
    <t xml:space="preserve">福井県敦賀市桜ヶ丘町 33-1 </t>
  </si>
  <si>
    <t>1818010017</t>
  </si>
  <si>
    <t>イセイカイビョウイン</t>
  </si>
  <si>
    <t>533-0022</t>
  </si>
  <si>
    <t xml:space="preserve">大阪府大阪市東淀川区菅原 6-2-25 </t>
  </si>
  <si>
    <t>2713005086</t>
  </si>
  <si>
    <t>ナカムラビョウイン</t>
  </si>
  <si>
    <t>915-0068</t>
  </si>
  <si>
    <t xml:space="preserve">福井県越前市天王町 4-28 </t>
  </si>
  <si>
    <t>1810314599</t>
  </si>
  <si>
    <t>ヒロシマキネンビョウイン</t>
  </si>
  <si>
    <t>730-0802</t>
  </si>
  <si>
    <t xml:space="preserve">広島県広島市中区本川町 1-4-3 </t>
  </si>
  <si>
    <t>3410210086</t>
  </si>
  <si>
    <t>ピンクリボンブレストケアクリニックオモテサンドウ</t>
  </si>
  <si>
    <t>150-0001</t>
  </si>
  <si>
    <t>東京都神宮前4-3-13 FPG　Links　OMOTESANDO　Ⅲ　2階</t>
  </si>
  <si>
    <t>1311338979</t>
  </si>
  <si>
    <t>マツモトファミリークリニック</t>
  </si>
  <si>
    <t>東京都武蔵野市境南町 2-9-3 大矢ﾋﾞﾙ 2F</t>
  </si>
  <si>
    <t>1313325735</t>
  </si>
  <si>
    <t>セイボビョウイン</t>
  </si>
  <si>
    <t>161-8521</t>
  </si>
  <si>
    <t xml:space="preserve">東京都新宿区中落合 2-5-1 </t>
  </si>
  <si>
    <t>1310411264</t>
  </si>
  <si>
    <t>セトビョウイン</t>
  </si>
  <si>
    <t>359-1128</t>
  </si>
  <si>
    <t xml:space="preserve">埼玉県所沢市金山町 8-6 </t>
  </si>
  <si>
    <t>1112500981</t>
  </si>
  <si>
    <t>オビツサンケイビョウイン</t>
  </si>
  <si>
    <t>350-0021</t>
  </si>
  <si>
    <t xml:space="preserve">埼玉県川越市大字大中居 545 </t>
  </si>
  <si>
    <t>1110405175</t>
  </si>
  <si>
    <t>ミヨシシミンビョウイン</t>
  </si>
  <si>
    <t>470-0224</t>
  </si>
  <si>
    <t xml:space="preserve">愛知県みよし市三好町八和田山15 </t>
  </si>
  <si>
    <t>2316100086</t>
  </si>
  <si>
    <t>ヒナガイチョウナイカ　ニュウセンゲカ</t>
  </si>
  <si>
    <t>510-0885</t>
  </si>
  <si>
    <t xml:space="preserve">三重県四日市市日永1丁目13-26 </t>
  </si>
  <si>
    <t>2410215624</t>
  </si>
  <si>
    <t>カワサキシリツタマビョウイン</t>
  </si>
  <si>
    <t>214-8525</t>
  </si>
  <si>
    <t xml:space="preserve">神奈川県川崎市多摩区宿河原1-30-37 </t>
  </si>
  <si>
    <t>1415402565</t>
  </si>
  <si>
    <t>カシワコウセイソウゴウビョウイン</t>
  </si>
  <si>
    <t>277-8551</t>
  </si>
  <si>
    <t xml:space="preserve">千葉県柏市篠籠田617番地 </t>
  </si>
  <si>
    <t>1212114866</t>
  </si>
  <si>
    <t>ヤシオチュウオウソウゴウビョウイン</t>
  </si>
  <si>
    <t>340-0814</t>
  </si>
  <si>
    <t xml:space="preserve">埼玉県八潮市南川崎845 </t>
  </si>
  <si>
    <t>1111000991</t>
  </si>
  <si>
    <t>コウイキモンベツビョウイン</t>
  </si>
  <si>
    <t>094-8709</t>
  </si>
  <si>
    <t xml:space="preserve">北海道紋別市落石町1-3-37 </t>
  </si>
  <si>
    <t>0115110934</t>
  </si>
  <si>
    <t>フクオカケンサセイカイオオムタビョウイン</t>
  </si>
  <si>
    <t>837-0916</t>
  </si>
  <si>
    <t xml:space="preserve">福岡県大牟田市田隈810 </t>
  </si>
  <si>
    <t>4014419164</t>
  </si>
  <si>
    <t>1313270816</t>
  </si>
  <si>
    <t>イリョウホウジンシャダン　セイコウカイ　オオタカノモリビョウイン</t>
  </si>
  <si>
    <t>277-0863</t>
  </si>
  <si>
    <t xml:space="preserve">千葉県柏市豊四季113 </t>
  </si>
  <si>
    <t>1212114239</t>
  </si>
  <si>
    <t>ダイイチ　トウワカイ　ビョウイン</t>
  </si>
  <si>
    <t>569-0081</t>
  </si>
  <si>
    <t xml:space="preserve">大阪府高槻市宮野町2-17 </t>
  </si>
  <si>
    <t>2710904174</t>
  </si>
  <si>
    <t>ギョウトクソウグビョウイン</t>
  </si>
  <si>
    <t>272-0103</t>
  </si>
  <si>
    <t xml:space="preserve">千葉県市川市本行徳5525-2 </t>
  </si>
  <si>
    <t>1212716249</t>
  </si>
  <si>
    <t>0910310861</t>
  </si>
  <si>
    <t>1210110171</t>
  </si>
  <si>
    <t>マツザワクリニック</t>
  </si>
  <si>
    <t>356-0050</t>
  </si>
  <si>
    <t xml:space="preserve">埼玉県ふじみ野市ふじみ野3-9-20 </t>
  </si>
  <si>
    <t>1113001666</t>
  </si>
  <si>
    <t>ナワイイン・ニュウセンクリニック</t>
  </si>
  <si>
    <t>502-0002</t>
  </si>
  <si>
    <t xml:space="preserve">岐阜県岐阜市大垣市開発町3丁目25-1 </t>
  </si>
  <si>
    <t>2112103839</t>
  </si>
  <si>
    <t>2312501808</t>
  </si>
  <si>
    <t>カンケクリニック</t>
  </si>
  <si>
    <t>321-0945</t>
  </si>
  <si>
    <t xml:space="preserve">栃木県宇都宮市宿郷2-8-5 </t>
  </si>
  <si>
    <t>0910117910</t>
  </si>
  <si>
    <t>サクラニュウセンクリニック</t>
  </si>
  <si>
    <t>545-0051</t>
  </si>
  <si>
    <t>大阪府大阪市阿倍野区旭町1丁目1-24 豊光園ビル1階</t>
  </si>
  <si>
    <t>2712307889</t>
  </si>
  <si>
    <t>イリョウホウジン　アオマツキネンビョウイン</t>
  </si>
  <si>
    <t>598-0001</t>
  </si>
  <si>
    <t xml:space="preserve">泉佐野市上瓦屋876-1 </t>
  </si>
  <si>
    <t>2714501729</t>
  </si>
  <si>
    <t>ヒライ　クリニック</t>
  </si>
  <si>
    <t>590-0138</t>
  </si>
  <si>
    <t>堺市南区鴨谷台2丁1番3号 ｱｸﾄﾋﾞﾙ1階</t>
  </si>
  <si>
    <t>2716400508</t>
  </si>
  <si>
    <t>イリョウホウジン　マサニュウセンクリニック</t>
  </si>
  <si>
    <t>830-0039</t>
  </si>
  <si>
    <t xml:space="preserve">久留米市花畑3-3-10 </t>
  </si>
  <si>
    <t>4012712875</t>
  </si>
  <si>
    <t>コウリツナンタンビョウイン</t>
  </si>
  <si>
    <t>629-0197</t>
  </si>
  <si>
    <t>京都府船井郡八木町大字八木小字 上野 25</t>
  </si>
  <si>
    <t>2619600063</t>
  </si>
  <si>
    <t>1219110057</t>
  </si>
  <si>
    <t>1219110016</t>
  </si>
  <si>
    <t>サクシリツコクホアサマソウゴウビョウイン</t>
  </si>
  <si>
    <t>385-8558</t>
  </si>
  <si>
    <t xml:space="preserve">長野県佐久市岩村田 1862-1 </t>
  </si>
  <si>
    <t>2011717341</t>
  </si>
  <si>
    <t>2619600212</t>
  </si>
  <si>
    <t>0710317074</t>
  </si>
  <si>
    <t>1415200050</t>
  </si>
  <si>
    <t>2711705703</t>
  </si>
  <si>
    <t>2719600021</t>
  </si>
  <si>
    <t>アサカイリョウセンター</t>
  </si>
  <si>
    <t>351-0023</t>
  </si>
  <si>
    <t xml:space="preserve">埼玉県朝霞市溝沼1340-1 </t>
  </si>
  <si>
    <t>1112101996</t>
  </si>
  <si>
    <t>コウリツガッコウキョウサイクミアイトウカイチュウオウビョウイン</t>
  </si>
  <si>
    <t>504-8601</t>
  </si>
  <si>
    <t xml:space="preserve">岐阜県各務原市蘇原東島町 4-6-2 </t>
  </si>
  <si>
    <t>2110500721</t>
  </si>
  <si>
    <t>トウブチイキビョウイン</t>
  </si>
  <si>
    <t>125-8512</t>
  </si>
  <si>
    <t xml:space="preserve">東京都葛飾区亀有 5-14-1 </t>
  </si>
  <si>
    <t>1312271138</t>
  </si>
  <si>
    <t>ドウアイカイハクアイビョウイン</t>
  </si>
  <si>
    <t>683-0853</t>
  </si>
  <si>
    <t xml:space="preserve">鳥取県米子市両三柳 1880 </t>
  </si>
  <si>
    <t>3110211079</t>
  </si>
  <si>
    <t>ハコダテセキジュウジビョウイン</t>
  </si>
  <si>
    <t>040-8631</t>
  </si>
  <si>
    <t xml:space="preserve">北海道函館市堀川町 6-21 </t>
  </si>
  <si>
    <t>0111410064</t>
  </si>
  <si>
    <t>モリオカセキジュウジビョウイン</t>
  </si>
  <si>
    <t>020-8560</t>
  </si>
  <si>
    <t xml:space="preserve">岩手県盛岡市三本柳 6-1-1 </t>
  </si>
  <si>
    <t>0310114137</t>
  </si>
  <si>
    <t>2410705111</t>
  </si>
  <si>
    <t>1510212721</t>
  </si>
  <si>
    <t>ハママツセキジュウジビョウイン</t>
  </si>
  <si>
    <t>434-8533</t>
  </si>
  <si>
    <t xml:space="preserve">静岡県浜松市浜北区小林 1088-1 </t>
  </si>
  <si>
    <t>2217110051</t>
  </si>
  <si>
    <t>0612610493</t>
  </si>
  <si>
    <t>オオタソウゴウビョウイン</t>
  </si>
  <si>
    <t>210-0024</t>
  </si>
  <si>
    <t xml:space="preserve">神奈川県川崎市川崎区日進町1-50 </t>
  </si>
  <si>
    <t>1415000088</t>
  </si>
  <si>
    <t>チュウニチシンブンシャケンコウホケンクミアイ　チュウニチビョウイン</t>
  </si>
  <si>
    <t>愛知県名古屋市中区丸の内 2003/3/12</t>
  </si>
  <si>
    <t>2310601493</t>
  </si>
  <si>
    <t>2310303876</t>
  </si>
  <si>
    <t>トウキョウシンジュクメディカルセンター</t>
  </si>
  <si>
    <t>162-8543</t>
  </si>
  <si>
    <t xml:space="preserve">東京都新宿区津久戸町 5-1 </t>
  </si>
  <si>
    <t>1310415059</t>
  </si>
  <si>
    <t>フクシマロウサイビョウイン</t>
  </si>
  <si>
    <t>973-8403</t>
  </si>
  <si>
    <t xml:space="preserve">福島県いわき市内郷綴町沼尻 3 </t>
  </si>
  <si>
    <t>0710411489</t>
  </si>
  <si>
    <t>0711310318</t>
  </si>
  <si>
    <t>ムナカタイシカイビョウイン</t>
  </si>
  <si>
    <t>811-3431</t>
  </si>
  <si>
    <t xml:space="preserve">福岡県宗像市田熊 5-5-3 </t>
  </si>
  <si>
    <t>4010619072</t>
  </si>
  <si>
    <t>4711110660</t>
  </si>
  <si>
    <t>カンギカイ　ヒタチュウオウビョウイン</t>
  </si>
  <si>
    <t>877-0012</t>
  </si>
  <si>
    <t xml:space="preserve">大分県日田市淡窓 2-5-17 </t>
  </si>
  <si>
    <t>4410410916</t>
  </si>
  <si>
    <t>0811610310</t>
  </si>
  <si>
    <t>0810210047</t>
  </si>
  <si>
    <t>ハクホウカイ　オオサカチュウオウビョウイン</t>
  </si>
  <si>
    <t xml:space="preserve">大阪府大阪市北区梅田 3-3-30 </t>
  </si>
  <si>
    <t>2714112055</t>
  </si>
  <si>
    <t>ナガトソウゴウビョウイン</t>
  </si>
  <si>
    <t>759-4194</t>
  </si>
  <si>
    <t xml:space="preserve">山口県長門市東深川 85 </t>
  </si>
  <si>
    <t>3511110011</t>
  </si>
  <si>
    <t>2614101075</t>
  </si>
  <si>
    <t>3412710018</t>
  </si>
  <si>
    <t>サンクリニック　ブレストケア・イムノケア</t>
  </si>
  <si>
    <t>東京都墨田区江東橋 5-3-13 写測ﾋﾞﾙ 1F</t>
  </si>
  <si>
    <t>1310727040</t>
  </si>
  <si>
    <t>コウナンカコガワビョウイン</t>
  </si>
  <si>
    <t>675-8545</t>
  </si>
  <si>
    <t xml:space="preserve">兵庫県加古川市神野町西条1545-1 </t>
  </si>
  <si>
    <t>2812205272</t>
  </si>
  <si>
    <t>2714013329</t>
  </si>
  <si>
    <t>1510124652</t>
  </si>
  <si>
    <t>1315219860</t>
  </si>
  <si>
    <t>シリツオカヤビョウイン</t>
  </si>
  <si>
    <t>394-8512</t>
  </si>
  <si>
    <t xml:space="preserve">長野県岡谷市本町 4-11-35 </t>
  </si>
  <si>
    <t>2010417026</t>
  </si>
  <si>
    <t>0710210246</t>
  </si>
  <si>
    <t>ホクブチクイシカイビョウイン　セイジンビョウケンシンセンター</t>
  </si>
  <si>
    <t>2819900099</t>
  </si>
  <si>
    <t>2510107374</t>
  </si>
  <si>
    <t>1110401893</t>
  </si>
  <si>
    <t>センカワサンフジンカイイン</t>
  </si>
  <si>
    <t>171-0043</t>
  </si>
  <si>
    <t xml:space="preserve">東京都豊島区要町 3-10-1 </t>
  </si>
  <si>
    <t>1311638378</t>
  </si>
  <si>
    <t>0813811171</t>
  </si>
  <si>
    <t>コウベアーバンニュウセンクリニック</t>
  </si>
  <si>
    <t>651-0096</t>
  </si>
  <si>
    <t xml:space="preserve">兵庫県神戸市中央区雲井通 4-1-6 </t>
  </si>
  <si>
    <t>2815106642</t>
  </si>
  <si>
    <t>2811101779</t>
  </si>
  <si>
    <t>オキナワキョウドウビョウイン</t>
  </si>
  <si>
    <t>900-8558</t>
  </si>
  <si>
    <t xml:space="preserve">沖縄県那覇市古波蔵 4-10-55 </t>
  </si>
  <si>
    <t>4710117310</t>
  </si>
  <si>
    <t>2313101954</t>
  </si>
  <si>
    <t>クワナニシイリョウセンタ－</t>
  </si>
  <si>
    <t>511-0819</t>
  </si>
  <si>
    <t xml:space="preserve">三重県桑名市大字北別所 416-1 </t>
  </si>
  <si>
    <t>2410105759</t>
  </si>
  <si>
    <t>トヤマテイシンビョウイン</t>
  </si>
  <si>
    <t>930-8798</t>
  </si>
  <si>
    <t xml:space="preserve">富山県富山市鹿島町 2-2-29 </t>
  </si>
  <si>
    <t>1610119412</t>
  </si>
  <si>
    <t>クラシキダイイチビョウイン</t>
  </si>
  <si>
    <t>710-0826</t>
  </si>
  <si>
    <t xml:space="preserve">岡山県倉敷市老松町 5-3-10 </t>
  </si>
  <si>
    <t>3310213248</t>
  </si>
  <si>
    <t>サムカワビョウイン</t>
  </si>
  <si>
    <t>253-0106</t>
  </si>
  <si>
    <t xml:space="preserve">神奈川県高座郡寒川町宮山 193 </t>
  </si>
  <si>
    <t>1411200666</t>
  </si>
  <si>
    <t>イリョウホウジンリョクフウカイ　ミヤケオオフククリニック</t>
  </si>
  <si>
    <t>070-1104</t>
  </si>
  <si>
    <t xml:space="preserve">岡山県岡山市南区大福 393-1 </t>
  </si>
  <si>
    <t>1412600757</t>
  </si>
  <si>
    <t>1415000054</t>
  </si>
  <si>
    <t>2710305653</t>
  </si>
  <si>
    <t>フタコタマガワブレストクリニック</t>
  </si>
  <si>
    <t>158-0094</t>
  </si>
  <si>
    <t>東京都世田谷区玉川3-15-1 曽根ビル6階</t>
  </si>
  <si>
    <t>1315528633</t>
  </si>
  <si>
    <t>1114301032</t>
  </si>
  <si>
    <t>0110514007</t>
  </si>
  <si>
    <t>ヒカリチュウオウビョウイン</t>
  </si>
  <si>
    <t>743-0063</t>
  </si>
  <si>
    <t xml:space="preserve">山口県光市島田2丁目22-16 </t>
  </si>
  <si>
    <t>3511010344</t>
  </si>
  <si>
    <t>カマガヤソウゴウビョウイン</t>
  </si>
  <si>
    <t>273-0121</t>
  </si>
  <si>
    <t xml:space="preserve">千葉県鎌ケ谷市初富929-6 </t>
  </si>
  <si>
    <t>1212610889</t>
  </si>
  <si>
    <t>トネチュウオウビョウイン</t>
  </si>
  <si>
    <t>378-0012</t>
  </si>
  <si>
    <t xml:space="preserve">群馬県沼田市沼須町910-1 </t>
  </si>
  <si>
    <t>1010310363</t>
  </si>
  <si>
    <t>トウキョウジョシイカダイガクフゾクセイジンイガクセンター</t>
  </si>
  <si>
    <t>150-0002</t>
  </si>
  <si>
    <t>東京都渋谷区渋谷2-15-1 渋谷クロスタワー20階</t>
  </si>
  <si>
    <t>1311325760</t>
  </si>
  <si>
    <t>キサラヅニュウセンクリニック・サカモト</t>
  </si>
  <si>
    <t>292-0835</t>
  </si>
  <si>
    <t>千葉県木更津市築地1-4 イオンモール木更津2F</t>
  </si>
  <si>
    <t>1211011832</t>
  </si>
  <si>
    <t>カメダクリニック</t>
  </si>
  <si>
    <t>296-0041</t>
  </si>
  <si>
    <t xml:space="preserve">千葉県鴨川市東町1344 </t>
  </si>
  <si>
    <t>1213910270</t>
  </si>
  <si>
    <t>アカバネニュウセンクリニック</t>
  </si>
  <si>
    <t>464-0819</t>
  </si>
  <si>
    <t>愛知県名古屋市千草区四谷通1-13 ノア四谷ビル３F</t>
  </si>
  <si>
    <t>2310106030</t>
  </si>
  <si>
    <t>1412208536</t>
  </si>
  <si>
    <t>1314615514</t>
  </si>
  <si>
    <t>ニホンセキジュウジシャフクシマセキジュウジビョウイン</t>
  </si>
  <si>
    <t>960-8530</t>
  </si>
  <si>
    <t xml:space="preserve">福島県福島市八島町7番7号 </t>
  </si>
  <si>
    <t>0710118100</t>
  </si>
  <si>
    <t>シラハマハマユウビョウイン</t>
  </si>
  <si>
    <t xml:space="preserve">和歌山県西牟婁郡白浜町1447 </t>
  </si>
  <si>
    <t>3012410589</t>
  </si>
  <si>
    <t>コイケクリニック</t>
  </si>
  <si>
    <t>849-0919</t>
  </si>
  <si>
    <t xml:space="preserve">佐賀県佐賀市兵庫北2丁目19-12 </t>
  </si>
  <si>
    <t>4110117662</t>
  </si>
  <si>
    <t>2812204747</t>
  </si>
  <si>
    <t>イナバゴショノニュウセンクリニック</t>
  </si>
  <si>
    <t>010-1412</t>
  </si>
  <si>
    <t xml:space="preserve">秋田県秋田市御所野下堤2丁目1-9 </t>
  </si>
  <si>
    <t>0510116692</t>
  </si>
  <si>
    <t>タドツミヤケビョウイン</t>
  </si>
  <si>
    <t>764-0011</t>
  </si>
  <si>
    <t xml:space="preserve">香川県仲多度群多度津町栄町2-1-36 </t>
  </si>
  <si>
    <t>3711611099</t>
  </si>
  <si>
    <t>イツキブレストクリニック</t>
  </si>
  <si>
    <t>920-8213</t>
  </si>
  <si>
    <t xml:space="preserve">石川県金沢市直江東2-125 </t>
  </si>
  <si>
    <t>1710122415</t>
  </si>
  <si>
    <t>フカミツニュウセンクリニック</t>
  </si>
  <si>
    <t>755-0032</t>
  </si>
  <si>
    <t xml:space="preserve">宇部市寿町3丁目4-24 </t>
  </si>
  <si>
    <t>3510214947</t>
  </si>
  <si>
    <t>ミズトウニュウセンコウジョウセンクリニック</t>
  </si>
  <si>
    <t>765-0071</t>
  </si>
  <si>
    <t xml:space="preserve">善通寺市弘田町３９０番地１ </t>
  </si>
  <si>
    <t>3710411145</t>
  </si>
  <si>
    <t>マスモトニュウセンクリニック</t>
  </si>
  <si>
    <t>739-0011</t>
  </si>
  <si>
    <t>東広島市西条本町12-2 木阪クリニックビル3階</t>
  </si>
  <si>
    <t>3412512356</t>
  </si>
  <si>
    <t>イズミオオツキュウセイキメディカルセンター</t>
  </si>
  <si>
    <t xml:space="preserve">泉大津市我孫子97番1 </t>
  </si>
  <si>
    <t>2710602182</t>
  </si>
  <si>
    <t>4710812233</t>
  </si>
  <si>
    <t>1910114451</t>
  </si>
  <si>
    <t>2716300583</t>
  </si>
  <si>
    <t>2511200194</t>
  </si>
  <si>
    <t>1110101337</t>
  </si>
  <si>
    <t>ヌマヅシリツビョウイン</t>
  </si>
  <si>
    <t>410-0302</t>
  </si>
  <si>
    <t xml:space="preserve">静岡県沼津市東椎路字春ﾉ木 550 </t>
  </si>
  <si>
    <t>2211160011</t>
  </si>
  <si>
    <t>1510116062</t>
  </si>
  <si>
    <t>シズオカシリツシミズビョウイン</t>
  </si>
  <si>
    <t>424-8636</t>
  </si>
  <si>
    <t xml:space="preserve">静岡県静岡市清水宮加三 1231 </t>
  </si>
  <si>
    <t>2214210029</t>
  </si>
  <si>
    <t>0110611944</t>
  </si>
  <si>
    <t>2715013617</t>
  </si>
  <si>
    <t>1214210639</t>
  </si>
  <si>
    <t>2919801833</t>
  </si>
  <si>
    <t>トヤマロウサイビョウイン</t>
  </si>
  <si>
    <t>937-0042</t>
  </si>
  <si>
    <t xml:space="preserve">富山県魚津市六郎丸 992 </t>
  </si>
  <si>
    <t>1610410019</t>
  </si>
  <si>
    <t>4015519145</t>
  </si>
  <si>
    <t>0114614456</t>
  </si>
  <si>
    <t>0113612931</t>
  </si>
  <si>
    <t>1315670039</t>
  </si>
  <si>
    <t>3810310510</t>
  </si>
  <si>
    <t>3510910247</t>
  </si>
  <si>
    <t>ショウワイナンソウゴウビョウイン</t>
  </si>
  <si>
    <t>399-4117</t>
  </si>
  <si>
    <t xml:space="preserve">長野県駒ケ根市赤穂 3230 </t>
  </si>
  <si>
    <t>2011017080</t>
  </si>
  <si>
    <t>1212718070</t>
  </si>
  <si>
    <t>マツオケンコウクリニック</t>
  </si>
  <si>
    <t>981-0907</t>
  </si>
  <si>
    <t xml:space="preserve">宮城県仙台市青葉区高松 2-11-74 </t>
  </si>
  <si>
    <t>0415115294</t>
  </si>
  <si>
    <t>4218124586</t>
  </si>
  <si>
    <t>コクリツビョウインキコウトヨハシイリョウセンター</t>
  </si>
  <si>
    <t>440-8510</t>
  </si>
  <si>
    <t xml:space="preserve">愛知県豊橋市飯村町字浜道上 50 </t>
  </si>
  <si>
    <t>2319800898</t>
  </si>
  <si>
    <t>セイレイビョウイン</t>
  </si>
  <si>
    <t>466-8633</t>
  </si>
  <si>
    <t xml:space="preserve">愛知県名古屋市昭和区川名山町56 </t>
  </si>
  <si>
    <t>2310700287</t>
  </si>
  <si>
    <t>ニッサンコウセイカイタマガワビョウイン</t>
  </si>
  <si>
    <t>158-0095</t>
  </si>
  <si>
    <t xml:space="preserve">東京都世田谷区瀬田 4-8-1 </t>
  </si>
  <si>
    <t>1311215292</t>
  </si>
  <si>
    <t>クマビョウイン</t>
  </si>
  <si>
    <t>650-0011</t>
  </si>
  <si>
    <t>兵庫県神戸市中央区下山手通 1935/8/2</t>
  </si>
  <si>
    <t>2815102849</t>
  </si>
  <si>
    <t>ドクリツギョウセイホウジンチイキイリョウキノウスイシンキコウコウベチュウオウビョウイン</t>
  </si>
  <si>
    <t>651-1145</t>
  </si>
  <si>
    <t xml:space="preserve">兵庫県神戸市北区惣山町 2-1-1 </t>
  </si>
  <si>
    <t>2815001207</t>
  </si>
  <si>
    <t>ヤマカワニュウセンクリニック</t>
  </si>
  <si>
    <t>780-8081</t>
  </si>
  <si>
    <t xml:space="preserve">高知県高知市若草町 15-45 </t>
  </si>
  <si>
    <t>3910117872</t>
  </si>
  <si>
    <t>トヤマニシソウゴウビョウイン</t>
  </si>
  <si>
    <t xml:space="preserve">富山県富山市婦中町下轡田1019 </t>
  </si>
  <si>
    <t>1610119255</t>
  </si>
  <si>
    <t>ドクリツギョウセイホウジンチイキイリョウキノウスイシンキコウヤマトコオリヤマビョウイン</t>
  </si>
  <si>
    <t>639-1013</t>
  </si>
  <si>
    <t xml:space="preserve">奈良県大和郡山市朝日町 1-62 </t>
  </si>
  <si>
    <t>2910201066</t>
  </si>
  <si>
    <t>コクリツビョウインキコウ　コクライリョウセンター</t>
  </si>
  <si>
    <t>802-8533</t>
  </si>
  <si>
    <t xml:space="preserve">福岡県北九州市小倉南区春ヶ丘10-1 </t>
  </si>
  <si>
    <t>4019919986</t>
  </si>
  <si>
    <t>1412202778</t>
  </si>
  <si>
    <t>ニイガタケンリツサカマチビョウイン</t>
  </si>
  <si>
    <t>954-3193</t>
  </si>
  <si>
    <t xml:space="preserve">新潟県村上市下鍛冶屋589 </t>
  </si>
  <si>
    <t>1511210948</t>
  </si>
  <si>
    <t>2910111539</t>
  </si>
  <si>
    <t>サイセイカイヒロシマビョウイン</t>
  </si>
  <si>
    <t>731-4311</t>
  </si>
  <si>
    <t xml:space="preserve">広島県安芸郡坂町北新地 2-3-10 </t>
  </si>
  <si>
    <t>3413111190</t>
  </si>
  <si>
    <t>1412611408</t>
  </si>
  <si>
    <t>ドクリツギョウセイホウジンロウドウシャケンコウアンゼンキコウ　ハママツロウサイビョウイン</t>
  </si>
  <si>
    <t>430-8525</t>
  </si>
  <si>
    <t xml:space="preserve">静岡県浜松市東区将監町 25 </t>
  </si>
  <si>
    <t>2217110440</t>
  </si>
  <si>
    <t>オカモト　クリニック</t>
  </si>
  <si>
    <t>650-0096</t>
  </si>
  <si>
    <t>兵庫県神戸市中央区三宮町 1-10-1 神戸交通ｾﾝﾀｰﾋﾞﾙ 6F</t>
  </si>
  <si>
    <t>2815106238</t>
  </si>
  <si>
    <t>ニイガタケンコウセイレンナガオカチュウオウソウゴウビョウイン</t>
  </si>
  <si>
    <t>940-8653</t>
  </si>
  <si>
    <t xml:space="preserve">新潟県長岡市川崎町2041 </t>
  </si>
  <si>
    <t>1510213489</t>
  </si>
  <si>
    <t>マツエセイキョウビョウイン</t>
  </si>
  <si>
    <t>690-8522</t>
  </si>
  <si>
    <t xml:space="preserve">島根県松江市西津田 8-8-8 </t>
  </si>
  <si>
    <t>3210111773</t>
  </si>
  <si>
    <t>クロイシシコクミンケンコウホケンクロイシビョウイン</t>
  </si>
  <si>
    <t>036-0541</t>
  </si>
  <si>
    <t xml:space="preserve">青森県黒石市北美町 1-70 </t>
  </si>
  <si>
    <t>0210410296</t>
  </si>
  <si>
    <t>ウダイチョウカナイカゲカクリニック</t>
  </si>
  <si>
    <t>720-0825</t>
  </si>
  <si>
    <t xml:space="preserve">広島県福山市沖野上町 4-3-26 </t>
  </si>
  <si>
    <t>3411515947</t>
  </si>
  <si>
    <t>ナシロビョウイン</t>
  </si>
  <si>
    <t xml:space="preserve">愛知県名古屋市中区三の丸 1-3-1 </t>
  </si>
  <si>
    <t>2310600966</t>
  </si>
  <si>
    <t>トウカイビョウイン</t>
  </si>
  <si>
    <t>464-8512</t>
  </si>
  <si>
    <t xml:space="preserve">愛知県名古屋市千種区千代田橋 1-1-1 </t>
  </si>
  <si>
    <t>2310102484</t>
  </si>
  <si>
    <t>キタミチュウオウビョウイン</t>
  </si>
  <si>
    <t>090-0833</t>
  </si>
  <si>
    <t xml:space="preserve">北海道北見市とん田東町 383 </t>
  </si>
  <si>
    <t>0115012122</t>
  </si>
  <si>
    <t>カナガワケンリツアシガラカミビョウイン</t>
  </si>
  <si>
    <t>258-0003</t>
  </si>
  <si>
    <t xml:space="preserve">神奈川県足柄上郡松田町松田惣領866-1 </t>
  </si>
  <si>
    <t>1411401504</t>
  </si>
  <si>
    <t>サガミハラチュウオウビョウイン</t>
  </si>
  <si>
    <t>229-0036</t>
  </si>
  <si>
    <t xml:space="preserve">神奈川県相模原市富士見 6-4-20 </t>
  </si>
  <si>
    <t>1412604916</t>
  </si>
  <si>
    <t>0812210391</t>
  </si>
  <si>
    <t>アバシリコウセイビョウイン</t>
  </si>
  <si>
    <t>093-0076</t>
  </si>
  <si>
    <t xml:space="preserve">北海道網走市北６条西１丁目 9 </t>
  </si>
  <si>
    <t>0115310021</t>
  </si>
  <si>
    <t>クロベシミンビョウイン</t>
  </si>
  <si>
    <t>938-8502</t>
  </si>
  <si>
    <t xml:space="preserve">富山県黒部市三日市 1108-1 </t>
  </si>
  <si>
    <t>1610710012</t>
  </si>
  <si>
    <t>ワタナベイイン　ハママツオンコロジーセンター</t>
  </si>
  <si>
    <t>043-0929</t>
  </si>
  <si>
    <t xml:space="preserve">静岡県浜松市中区中央 3-6-13 </t>
  </si>
  <si>
    <t>メディカルパークノムラビョウイン</t>
  </si>
  <si>
    <t>731-0138</t>
  </si>
  <si>
    <t xml:space="preserve">広島県広島市安佐南区祇園 2-42-14 </t>
  </si>
  <si>
    <t>3410214625</t>
  </si>
  <si>
    <t>イリョウホウジン　ウエノカイ　ウエノカイクリニック</t>
  </si>
  <si>
    <t>558-0004</t>
  </si>
  <si>
    <t xml:space="preserve">大阪府大阪市住吉区長居東 4-21-26 </t>
  </si>
  <si>
    <t>2712007273</t>
  </si>
  <si>
    <t>トウカイダイガクイガクブフゾクハチオウジビョウイン</t>
  </si>
  <si>
    <t>192-0032</t>
  </si>
  <si>
    <t xml:space="preserve">東京都八王子市石川町 1838 </t>
  </si>
  <si>
    <t>1312971083</t>
  </si>
  <si>
    <t>ヤイズシリツソウゴウビョウイン</t>
  </si>
  <si>
    <t>425-8505</t>
  </si>
  <si>
    <t xml:space="preserve">静岡県焼津市道原1000番地 </t>
  </si>
  <si>
    <t>2215160058</t>
  </si>
  <si>
    <t>サクラシンマチハマオカブレストクリニック</t>
  </si>
  <si>
    <t>154-0015</t>
  </si>
  <si>
    <t xml:space="preserve">東京都世田谷区桜新町 2-10-4　ミケア3F </t>
  </si>
  <si>
    <t>1315529565</t>
  </si>
  <si>
    <t>オオヒラメディカルケアビョウイン</t>
  </si>
  <si>
    <t>807-0083</t>
  </si>
  <si>
    <t xml:space="preserve">福岡県北九州市八幡西区大平 3-14-7 </t>
  </si>
  <si>
    <t>4016619225</t>
  </si>
  <si>
    <t>トリデキタソウマホケンイリョウセンターイシカイビョウイン</t>
  </si>
  <si>
    <t>302-0032</t>
  </si>
  <si>
    <t xml:space="preserve">茨城県取手市野々井1926 </t>
  </si>
  <si>
    <t>0811710029</t>
  </si>
  <si>
    <t>1110203091</t>
  </si>
  <si>
    <t>1412104669</t>
  </si>
  <si>
    <t>カミムラビョウイン</t>
  </si>
  <si>
    <t>895-0051</t>
  </si>
  <si>
    <t xml:space="preserve">鹿児島県薩摩川内市東開聞町9-22 </t>
  </si>
  <si>
    <t>4611510043</t>
  </si>
  <si>
    <t>1111802271</t>
  </si>
  <si>
    <t>ソウゴウモリヤダイイチビョウイン</t>
  </si>
  <si>
    <t>302-0102</t>
  </si>
  <si>
    <t xml:space="preserve">茨城県守谷市松前台1-17 </t>
  </si>
  <si>
    <t>0812410025</t>
  </si>
  <si>
    <t>セトカイドウハナイクリニック</t>
  </si>
  <si>
    <t>488-0840</t>
  </si>
  <si>
    <t xml:space="preserve">愛知県尾張旭市印場元町3-4-5 </t>
  </si>
  <si>
    <t>2314501244</t>
  </si>
  <si>
    <t>ヒガキニュウセンクリニック</t>
  </si>
  <si>
    <t>730-0035</t>
  </si>
  <si>
    <t>広島県広島市中区本通8-23 本通ヒルズ7階</t>
  </si>
  <si>
    <t>3410124535</t>
  </si>
  <si>
    <t>イリョウホウジンシャダン　フジサキビョウイン</t>
  </si>
  <si>
    <t>136-0076</t>
  </si>
  <si>
    <t xml:space="preserve">東京都江東区南砂1-25-11 </t>
  </si>
  <si>
    <t>1310870857</t>
  </si>
  <si>
    <t>イリョウホウジンシャダン　マンマリア　マンマリアツキジ</t>
  </si>
  <si>
    <t>東京都中央区築地3-7-2 築地スカイビル5F</t>
  </si>
  <si>
    <t>1310236562</t>
  </si>
  <si>
    <t>4110710052</t>
  </si>
  <si>
    <t>トウキョウトリツビョウインキコウトウキョウトリツタマナンブチイキビョウイン</t>
  </si>
  <si>
    <t>206-0036</t>
  </si>
  <si>
    <t xml:space="preserve">東京都多摩市中沢2-1-2 </t>
  </si>
  <si>
    <t>1315070107</t>
  </si>
  <si>
    <t>モリヤケイユウビョウイン</t>
  </si>
  <si>
    <t>302-0118</t>
  </si>
  <si>
    <t xml:space="preserve">茨城県守谷市立沢980-1 </t>
  </si>
  <si>
    <t>0812410132</t>
  </si>
  <si>
    <t>オオドオリニュウセンコウジョウセンクリニック</t>
  </si>
  <si>
    <t>北海道札幌市中央区南1条西6丁目11 札幌北辰ビル1階</t>
  </si>
  <si>
    <t>0110612926</t>
  </si>
  <si>
    <t>スギウラニュウセンショウカキクリニック</t>
  </si>
  <si>
    <t>359-1111</t>
  </si>
  <si>
    <t xml:space="preserve">埼玉県所沢市緑町2-13-15 </t>
  </si>
  <si>
    <t>1112506632</t>
  </si>
  <si>
    <t>1910711199</t>
  </si>
  <si>
    <t>シリツエナビョウイン</t>
  </si>
  <si>
    <t>509-7201</t>
  </si>
  <si>
    <t xml:space="preserve">岐阜県恵那市大井町2725番地 </t>
  </si>
  <si>
    <t>2111700775</t>
  </si>
  <si>
    <t>サイタマシミンイリョウセター</t>
  </si>
  <si>
    <t>331-0054</t>
  </si>
  <si>
    <t xml:space="preserve">埼玉県さいたま市西区島根299-1 </t>
  </si>
  <si>
    <t>1116504344</t>
  </si>
  <si>
    <t>ツルミハマカゼクリニック</t>
  </si>
  <si>
    <t>230-0062</t>
  </si>
  <si>
    <t xml:space="preserve">神奈川県横浜市鶴見区豊岡町17-2　互省ビル3階 </t>
  </si>
  <si>
    <t>1410110635</t>
  </si>
  <si>
    <t>ニンギョウチョウニュウセンクリニック</t>
  </si>
  <si>
    <t>103-0013</t>
  </si>
  <si>
    <t>中央区日本橋人形町3-7-10 日本橋DOLL-3 3F</t>
  </si>
  <si>
    <t>1310233684</t>
  </si>
  <si>
    <t>オクムラニュウセンゲカ・ナイカクリニック</t>
  </si>
  <si>
    <t>860-0831</t>
  </si>
  <si>
    <t xml:space="preserve">熊本市中央区八王寺町36-41 </t>
  </si>
  <si>
    <t>4310125259</t>
  </si>
  <si>
    <t>2810101069</t>
  </si>
  <si>
    <t>1017010024</t>
  </si>
  <si>
    <t>0110415346</t>
  </si>
  <si>
    <t>2719801504</t>
  </si>
  <si>
    <t>1211910363</t>
  </si>
  <si>
    <t>1310870980</t>
  </si>
  <si>
    <t>2712006622</t>
  </si>
  <si>
    <t>1415310271</t>
  </si>
  <si>
    <t>0415110048</t>
  </si>
  <si>
    <t>ハクアイカイビョウイン</t>
  </si>
  <si>
    <t>810-0034</t>
  </si>
  <si>
    <t xml:space="preserve">福岡県福岡市中央区笹丘 1-28-25 </t>
  </si>
  <si>
    <t>4011119932</t>
  </si>
  <si>
    <t>フクシマケンコウセイノウギョウキョウドウクミアイシラカワコウセイソウゴウビョウイン</t>
  </si>
  <si>
    <t>961-0005</t>
  </si>
  <si>
    <t xml:space="preserve">福島県白河市豊地上弥次郎 2-1 </t>
  </si>
  <si>
    <t>0710511429</t>
  </si>
  <si>
    <t>1610110023</t>
  </si>
  <si>
    <t>1810117117</t>
  </si>
  <si>
    <t>2719801124</t>
  </si>
  <si>
    <t>ワカヤマケンリツイカダイガクフゾクビョウインキホクブンイン</t>
  </si>
  <si>
    <t>649-7113</t>
  </si>
  <si>
    <t>和歌山県伊都郡かつらぎ町妙寺 219</t>
  </si>
  <si>
    <t>3018010391</t>
  </si>
  <si>
    <t>コクリツビョウインキコウ　ハコダテビョウイン</t>
  </si>
  <si>
    <t>041-8512</t>
  </si>
  <si>
    <t xml:space="preserve">北海道函館市川原町 18-16 </t>
  </si>
  <si>
    <t>0118010057</t>
  </si>
  <si>
    <t>2710103462</t>
  </si>
  <si>
    <t>ヒトヨシイリョウセンター</t>
  </si>
  <si>
    <t>868-8555</t>
  </si>
  <si>
    <t xml:space="preserve">熊本県人吉市老神町 35 </t>
  </si>
  <si>
    <t>4318211366</t>
  </si>
  <si>
    <t>3110112418</t>
  </si>
  <si>
    <t>イリョウホウジンシャダンナグモカイ</t>
  </si>
  <si>
    <t>102-0075</t>
  </si>
  <si>
    <t>東京都千代田区三番町３－１０
 乳房再建センタービル</t>
  </si>
  <si>
    <t>1310133777</t>
  </si>
  <si>
    <t>オキナワケンリツチュウブビョウイン</t>
  </si>
  <si>
    <t>904-2293</t>
  </si>
  <si>
    <t xml:space="preserve">沖縄県うるま市字宮里 281 </t>
  </si>
  <si>
    <t>4718110028</t>
  </si>
  <si>
    <t>465-0024</t>
  </si>
  <si>
    <t xml:space="preserve">愛知県名古屋市名東区本郷 2-124-1 </t>
  </si>
  <si>
    <t>2311502898</t>
  </si>
  <si>
    <t>フクオカワジロビョウイン</t>
  </si>
  <si>
    <t>811-0213</t>
  </si>
  <si>
    <t xml:space="preserve">福岡県福岡市東区和白丘 2-2-75 </t>
  </si>
  <si>
    <t>4010210310</t>
  </si>
  <si>
    <t>ヒエイビョウイン</t>
  </si>
  <si>
    <t>606-0024</t>
  </si>
  <si>
    <t xml:space="preserve">京都府京都市左京区岩倉花園町 84 </t>
  </si>
  <si>
    <t>2610604338</t>
  </si>
  <si>
    <t>サイセイカイヤマグチソウゴウビョウイン</t>
  </si>
  <si>
    <t>753-0068</t>
  </si>
  <si>
    <t xml:space="preserve">山口県山口市緑町 2-11 </t>
  </si>
  <si>
    <t>3510310141</t>
  </si>
  <si>
    <t>ナイトウビョウイン</t>
  </si>
  <si>
    <t>151-0061</t>
  </si>
  <si>
    <t xml:space="preserve">東京都渋谷区初台 1-35-10 </t>
  </si>
  <si>
    <t>1311312750</t>
  </si>
  <si>
    <t>オガワセキジュウジビョウイン</t>
  </si>
  <si>
    <t>355-0321</t>
  </si>
  <si>
    <t xml:space="preserve">埼玉県比企郡小川町大字小川1525 </t>
  </si>
  <si>
    <t>1113200029</t>
  </si>
  <si>
    <t>フルカワクリニック</t>
  </si>
  <si>
    <t>564-0062</t>
  </si>
  <si>
    <t xml:space="preserve">大阪府吹田市垂水町 3-26-20 </t>
  </si>
  <si>
    <t>2711606612</t>
  </si>
  <si>
    <t>2410105791</t>
  </si>
  <si>
    <t>スズカカイセイビョウイン</t>
  </si>
  <si>
    <t>513-8505</t>
  </si>
  <si>
    <t xml:space="preserve">三重県鈴鹿市国府町112-1 </t>
  </si>
  <si>
    <t>2410305177</t>
  </si>
  <si>
    <t>ニイガタロウサイビョウイン</t>
  </si>
  <si>
    <t>942-8502</t>
  </si>
  <si>
    <t xml:space="preserve">新潟県上越市東雲町 1-7-12 </t>
  </si>
  <si>
    <t>1510310533</t>
  </si>
  <si>
    <t>4119811356</t>
  </si>
  <si>
    <t>ニイガタケンサイセイカイサンジョウビョウイン</t>
  </si>
  <si>
    <t>955-8511</t>
  </si>
  <si>
    <t xml:space="preserve">新潟県三条市大野畑 6-18 </t>
  </si>
  <si>
    <t>1510410739</t>
  </si>
  <si>
    <t>1910115722</t>
  </si>
  <si>
    <t>3010113011</t>
  </si>
  <si>
    <t>0117110460</t>
  </si>
  <si>
    <t>セイマリアンナイカダイガクフゾクケンキュウジョブレスト＆イメージングセンタンイリョウセンターフゾククリニック</t>
  </si>
  <si>
    <t>215-8520</t>
  </si>
  <si>
    <t xml:space="preserve">神奈川県川崎市麻生区万福寺6-7-2 </t>
  </si>
  <si>
    <t>1415602230</t>
  </si>
  <si>
    <t>イリョウホウジンシャダンシュウホウカイカワムラビョウイン</t>
  </si>
  <si>
    <t>416-0907</t>
  </si>
  <si>
    <t xml:space="preserve">静岡県富士市中島 327 </t>
  </si>
  <si>
    <t>2212310409</t>
  </si>
  <si>
    <t>チャヤマチブレストクリニック</t>
  </si>
  <si>
    <t>530-0013</t>
  </si>
  <si>
    <t xml:space="preserve">大阪府大阪市北区茶屋町 3-1三晃ビル4F </t>
  </si>
  <si>
    <t>2714112188</t>
  </si>
  <si>
    <t>サイセイカイワカヤマビョウイン</t>
  </si>
  <si>
    <t>640-8158</t>
  </si>
  <si>
    <t xml:space="preserve">和歌山県和歌山市十二番丁 45 </t>
  </si>
  <si>
    <t>3010112641</t>
  </si>
  <si>
    <t>ソウゴウビョウイン　ヤマグチセキジュウジビョウイン</t>
  </si>
  <si>
    <t>753-8519</t>
  </si>
  <si>
    <t xml:space="preserve">山口県山口市八幡馬場 53-1 </t>
  </si>
  <si>
    <t>3510310398</t>
  </si>
  <si>
    <t>カネコビョウイン</t>
  </si>
  <si>
    <t>896-0055</t>
  </si>
  <si>
    <t xml:space="preserve">鹿児島県いちき串木野市照島6002番地 </t>
  </si>
  <si>
    <t>4611810187</t>
  </si>
  <si>
    <t>イワテケンリツカマイシビョウイン</t>
  </si>
  <si>
    <t>026-8550</t>
  </si>
  <si>
    <t xml:space="preserve">岩手県釜石市甲子町 10-483-6 </t>
  </si>
  <si>
    <t>0311110498</t>
  </si>
  <si>
    <t>2111200966</t>
  </si>
  <si>
    <t>ヨウジョウカイカシマビョウイン</t>
  </si>
  <si>
    <t>971-8143</t>
  </si>
  <si>
    <t>福島県いわき市鹿島町下蔵持字 中沢目22-1</t>
  </si>
  <si>
    <t>0710413584</t>
  </si>
  <si>
    <t>2711803201</t>
  </si>
  <si>
    <t>トウキョウトリツヒロオビョウイン</t>
  </si>
  <si>
    <t>150-0013</t>
  </si>
  <si>
    <t xml:space="preserve">東京都渋谷区恵比寿 2-34-10 </t>
  </si>
  <si>
    <t>1316070007</t>
  </si>
  <si>
    <t>ナカザワウィメンズライフクリニック</t>
  </si>
  <si>
    <t>380-0928</t>
  </si>
  <si>
    <t xml:space="preserve">長野県長野市若里6-3-6 </t>
  </si>
  <si>
    <t>2010119184</t>
  </si>
  <si>
    <t>トウホクチュウオウビョウイン</t>
  </si>
  <si>
    <t>990-0064</t>
  </si>
  <si>
    <t xml:space="preserve">山形県山形市和合町3-2-5 </t>
  </si>
  <si>
    <t>0610110041</t>
  </si>
  <si>
    <t>ニシワキシリツニシワキビョウイン</t>
  </si>
  <si>
    <t>677-0043</t>
  </si>
  <si>
    <t xml:space="preserve">兵庫県西脇市下戸田652-1 </t>
  </si>
  <si>
    <t>2811800883</t>
  </si>
  <si>
    <t>ジエィアールサッポロビョウイン</t>
  </si>
  <si>
    <t xml:space="preserve">北海道札幌市中央区北３条東１丁目 </t>
  </si>
  <si>
    <t>0110114386</t>
  </si>
  <si>
    <t>イチノミヤクリニック</t>
  </si>
  <si>
    <t>299-4301</t>
  </si>
  <si>
    <t xml:space="preserve">千葉県長生郡一宮町一宮２５５４－３ </t>
  </si>
  <si>
    <t>1213210499</t>
  </si>
  <si>
    <t>イリョウホウジン　マスダイイン</t>
  </si>
  <si>
    <t>385-0022</t>
  </si>
  <si>
    <t xml:space="preserve">長野県佐久市岩村田２３８１－１２ </t>
  </si>
  <si>
    <t>2011717424</t>
  </si>
  <si>
    <t>ヨコヤマゲカニュウセンクリニック</t>
  </si>
  <si>
    <t>830-0416</t>
  </si>
  <si>
    <t xml:space="preserve">福岡県三潴郡大木町八町牟田481 </t>
  </si>
  <si>
    <t>4013419165</t>
  </si>
  <si>
    <t>2713200703</t>
  </si>
  <si>
    <t>トマコマイショウカキゲカ</t>
  </si>
  <si>
    <t>059-1304</t>
  </si>
  <si>
    <t xml:space="preserve">北海道苫小牧市北栄町3丁目5-1 </t>
  </si>
  <si>
    <t>0113613798</t>
  </si>
  <si>
    <t>クマモトチュウオウビョウイン</t>
  </si>
  <si>
    <t>862-0965</t>
  </si>
  <si>
    <t xml:space="preserve">熊本県熊本市南区田井島1-5-1 </t>
  </si>
  <si>
    <t>4318210723</t>
  </si>
  <si>
    <t>シフジサワショウナンダイビョウイン</t>
  </si>
  <si>
    <t>252-0802</t>
  </si>
  <si>
    <t xml:space="preserve">神奈川県藤沢市高倉2345 </t>
  </si>
  <si>
    <t>1412201051</t>
  </si>
  <si>
    <t>サッポロマルヤマニュウセンクリニック</t>
  </si>
  <si>
    <t>064-0820</t>
  </si>
  <si>
    <t>北海道札幌市中央区大通西26丁目2番10号 プライムパーク円山公園1F</t>
  </si>
  <si>
    <t>0110613353</t>
  </si>
  <si>
    <t>イイノビョウイン</t>
  </si>
  <si>
    <t>182-0024</t>
  </si>
  <si>
    <t xml:space="preserve">東京都調布市布田4-3-2 </t>
  </si>
  <si>
    <t>1314270047</t>
  </si>
  <si>
    <t>ウエノクロモンクリニック</t>
  </si>
  <si>
    <t>110-0005</t>
  </si>
  <si>
    <t>東京都台東区上野1-9-2 ビルボビル1階</t>
  </si>
  <si>
    <t>1310630913</t>
  </si>
  <si>
    <t>フジヨシダシリツビョウイン</t>
  </si>
  <si>
    <t>403-0032</t>
  </si>
  <si>
    <t xml:space="preserve">山梨県富士吉田市上吉田東7-11-1 </t>
  </si>
  <si>
    <t>1911210886</t>
  </si>
  <si>
    <t>サンムイリョウセンター</t>
  </si>
  <si>
    <t>289-1326</t>
  </si>
  <si>
    <t>千葉県山武市成東250</t>
  </si>
  <si>
    <t>1215310461</t>
  </si>
  <si>
    <t>コマツビョウイン</t>
  </si>
  <si>
    <t>572-8567</t>
  </si>
  <si>
    <t xml:space="preserve">大阪府寝屋川市川勝町１１－６ </t>
  </si>
  <si>
    <t>2710302395</t>
  </si>
  <si>
    <t>グジョウシミンビョウイン</t>
  </si>
  <si>
    <t>501-4222</t>
  </si>
  <si>
    <t xml:space="preserve">岐阜県郡上市八幡町島谷１２６１番地 </t>
  </si>
  <si>
    <t>2111001091</t>
  </si>
  <si>
    <t>オオニシブレストウィメンズクリニック</t>
  </si>
  <si>
    <t xml:space="preserve">愛知県一宮市開明字畑添14-1 </t>
  </si>
  <si>
    <t>2312205327</t>
  </si>
  <si>
    <t>2910501374</t>
  </si>
  <si>
    <t>ワカヤマエキマエタマキニュウセンゲカクリニック</t>
  </si>
  <si>
    <t>640-8342</t>
  </si>
  <si>
    <t xml:space="preserve">和歌山県和歌山市友田町 4-130  Aタワー  206 </t>
  </si>
  <si>
    <t>3010152761</t>
  </si>
  <si>
    <t>イリョウホウジンシャダンフクセイカイ　サイトウロウサイビョウイン</t>
  </si>
  <si>
    <t>260-0005</t>
  </si>
  <si>
    <t xml:space="preserve">千葉市中央区道場南1-12-7 </t>
  </si>
  <si>
    <t>1210110700</t>
  </si>
  <si>
    <t>イリョウホウジンシャダン　ケイジンカイ　ミタカダイイチクリニック</t>
  </si>
  <si>
    <t>181-0013</t>
  </si>
  <si>
    <t xml:space="preserve">三鷹市下連雀８丁目９番地２１ </t>
  </si>
  <si>
    <t>1313623584</t>
  </si>
  <si>
    <t>コウチシリツシミンビョウイン</t>
  </si>
  <si>
    <t>780-0850</t>
  </si>
  <si>
    <t xml:space="preserve">高知県高知市丸ﾉ内 1-7-45 </t>
  </si>
  <si>
    <t>3910118730</t>
  </si>
  <si>
    <t>コクリツビョウインキコウ　クマモトイリョウセンター</t>
  </si>
  <si>
    <t>860-0008</t>
  </si>
  <si>
    <t xml:space="preserve">熊本県熊本市中央区二の丸 1-5 </t>
  </si>
  <si>
    <t>4318110501</t>
  </si>
  <si>
    <t>2410805507</t>
  </si>
  <si>
    <t>0114111859</t>
  </si>
  <si>
    <t>シリツアキタソウゴウビョウイン</t>
  </si>
  <si>
    <t>010-0933</t>
  </si>
  <si>
    <t xml:space="preserve">秋田県秋田市川元松丘町 4-30 </t>
  </si>
  <si>
    <t>0510116437</t>
  </si>
  <si>
    <t>2714107535</t>
  </si>
  <si>
    <t>オタルビョウイン</t>
  </si>
  <si>
    <t>047-8510</t>
  </si>
  <si>
    <t xml:space="preserve">北海道小樽市住ノ江 1-6-15 </t>
  </si>
  <si>
    <t>0112010087</t>
  </si>
  <si>
    <t>2313800035</t>
  </si>
  <si>
    <t>ソウゴウビョウイン　セイレイハママツビョウイン</t>
  </si>
  <si>
    <t xml:space="preserve">静岡県浜松市中区住吉 2-12-12 </t>
  </si>
  <si>
    <t>フクヤマカイセイビョウイン</t>
  </si>
  <si>
    <t>721-0942</t>
  </si>
  <si>
    <t xml:space="preserve">広島県福山市引野町 5-9-21 </t>
  </si>
  <si>
    <t>3411510195</t>
  </si>
  <si>
    <t>ツルオカシリツ　ショウナイビョウイン　ゲカ</t>
  </si>
  <si>
    <t>997-8515</t>
  </si>
  <si>
    <t xml:space="preserve">山形県鶴岡市泉町 4-20 </t>
  </si>
  <si>
    <t>0610712259</t>
  </si>
  <si>
    <t>3717011674</t>
  </si>
  <si>
    <t>4218124677</t>
  </si>
  <si>
    <t>0411510019</t>
  </si>
  <si>
    <t>0510114424</t>
  </si>
  <si>
    <t>オオハラソウゴウビョウイン</t>
  </si>
  <si>
    <t>960-8611</t>
  </si>
  <si>
    <t xml:space="preserve">福島県福島市大町 6-11 </t>
  </si>
  <si>
    <t>0710118035</t>
  </si>
  <si>
    <t>3717010239</t>
  </si>
  <si>
    <t>0110218005</t>
  </si>
  <si>
    <t>サドソウゴウビョウイン</t>
  </si>
  <si>
    <t>952-1209</t>
  </si>
  <si>
    <t xml:space="preserve">新潟県佐渡市千種161 </t>
  </si>
  <si>
    <t>1512210483</t>
  </si>
  <si>
    <t>4011219187</t>
  </si>
  <si>
    <t>1312370989</t>
  </si>
  <si>
    <t>カキゾエビョウイン</t>
  </si>
  <si>
    <t>859-5152</t>
  </si>
  <si>
    <t xml:space="preserve">長崎県平戸市鏡川町 278 </t>
  </si>
  <si>
    <t>4210720324</t>
  </si>
  <si>
    <t>ドクリツギョウセイホウジンコクリツビョウインキコウフクオカヒガシイリョウセンター</t>
  </si>
  <si>
    <t>811-3113</t>
  </si>
  <si>
    <t xml:space="preserve">福岡県古賀市千鳥 1-1-1 </t>
  </si>
  <si>
    <t>4019919804</t>
  </si>
  <si>
    <t>1210210351</t>
  </si>
  <si>
    <t>2715005787</t>
  </si>
  <si>
    <t>イズミチュウオウニュウセンクリニック</t>
  </si>
  <si>
    <t>宮城県仙台市泉区泉中央 1-14-1 インテレクト21ビル 1F</t>
  </si>
  <si>
    <t>0415512276</t>
  </si>
  <si>
    <t>ミナミセンジュウ</t>
  </si>
  <si>
    <t>116-0003</t>
  </si>
  <si>
    <t xml:space="preserve">東京都荒川区南千住 5-10-1 </t>
  </si>
  <si>
    <t>1311870088</t>
  </si>
  <si>
    <t>1315070016</t>
  </si>
  <si>
    <t>2110105612</t>
  </si>
  <si>
    <t>クロキクリニック</t>
  </si>
  <si>
    <t xml:space="preserve">福岡県福岡市東区箱崎 1-3-6 </t>
  </si>
  <si>
    <t>4010211425</t>
  </si>
  <si>
    <t>マスダセキジュウジビョウイン</t>
  </si>
  <si>
    <t>698-8501</t>
  </si>
  <si>
    <t xml:space="preserve">島根県益田市乙吉町イ 103-1 </t>
  </si>
  <si>
    <t>3210810036</t>
  </si>
  <si>
    <t>オオタソウゴウビョウインフゾクオオタアタミビョウイン</t>
  </si>
  <si>
    <t>963-1383</t>
  </si>
  <si>
    <t xml:space="preserve">福島県郡山市熱海町熱海 5-240 </t>
  </si>
  <si>
    <t>0710310947</t>
  </si>
  <si>
    <t>アイジンカイ　チブネビョウイン</t>
  </si>
  <si>
    <t>555-0034</t>
  </si>
  <si>
    <t xml:space="preserve">大阪府大阪市西淀川区福町3-2-39 </t>
  </si>
  <si>
    <t>2711003422</t>
  </si>
  <si>
    <t>ヤワタメディカルセンター</t>
  </si>
  <si>
    <t>923-8551</t>
  </si>
  <si>
    <t xml:space="preserve">石川県小松市八幡イ 12-7 </t>
  </si>
  <si>
    <t>1710310929</t>
  </si>
  <si>
    <t>1112702298</t>
  </si>
  <si>
    <t>カシマロウサイビョウイン</t>
  </si>
  <si>
    <t>314-0343</t>
  </si>
  <si>
    <t xml:space="preserve">茨城県神栖市土合本町 9108-2 </t>
  </si>
  <si>
    <t>0812910230</t>
  </si>
  <si>
    <t>コクサイイリョウフクシダイガクアタミビョウイン</t>
  </si>
  <si>
    <t>413-0012</t>
  </si>
  <si>
    <t xml:space="preserve">静岡県熱海市東海岸 13-1 </t>
  </si>
  <si>
    <t>2210510265</t>
  </si>
  <si>
    <t>フクイソウゴウビョウイン</t>
  </si>
  <si>
    <t>910-8561</t>
  </si>
  <si>
    <t xml:space="preserve">福井県福井市江上町 58-16-1 </t>
  </si>
  <si>
    <t>1810121390</t>
  </si>
  <si>
    <t>4218110015</t>
  </si>
  <si>
    <t>ソラチニュウセン・コウモンゲカクリニック</t>
  </si>
  <si>
    <t>073-0032</t>
  </si>
  <si>
    <t xml:space="preserve">北海道滝川市明神町 4-10-8 </t>
  </si>
  <si>
    <t>0117510818</t>
  </si>
  <si>
    <t>チバケンリツサハラビョウイン</t>
  </si>
  <si>
    <t>287-0003</t>
  </si>
  <si>
    <t xml:space="preserve">千葉県香取市佐原イ 2285 </t>
  </si>
  <si>
    <t>1215210067</t>
  </si>
  <si>
    <t>1412800480</t>
  </si>
  <si>
    <t>3510116357</t>
  </si>
  <si>
    <t>クラタヒフカ・ニュウセンカ</t>
  </si>
  <si>
    <t>747-0806</t>
  </si>
  <si>
    <t xml:space="preserve">山口県防府市石が口 1-3-24 </t>
  </si>
  <si>
    <t>3510611738</t>
  </si>
  <si>
    <t>スイメイカイサンノウビョウイン</t>
  </si>
  <si>
    <t>263-0002</t>
  </si>
  <si>
    <t xml:space="preserve">千葉県千葉市稲毛区山王町 166-2 </t>
  </si>
  <si>
    <t>1210113241</t>
  </si>
  <si>
    <t>イノウエレディースクリニック</t>
  </si>
  <si>
    <t>190-0013</t>
  </si>
  <si>
    <t xml:space="preserve">東京都立川市富士見町1丁目26-9 </t>
  </si>
  <si>
    <t>1313022753</t>
  </si>
  <si>
    <t>クスノキビョウイン</t>
  </si>
  <si>
    <t>375-0024</t>
  </si>
  <si>
    <t xml:space="preserve">群馬県藤岡市藤岡607-22 </t>
  </si>
  <si>
    <t>1011210091</t>
  </si>
  <si>
    <t>セキチュウオウビョウイン</t>
  </si>
  <si>
    <t>501-3919</t>
  </si>
  <si>
    <t xml:space="preserve">岐阜県関市平成通2丁目6番18号 </t>
  </si>
  <si>
    <t>2110200777</t>
  </si>
  <si>
    <t>ドクリツギョウセイホウジンチイキイリョウキノウスイシンキコウ　サガチュウブビョウイン</t>
  </si>
  <si>
    <t>849-8522</t>
  </si>
  <si>
    <t xml:space="preserve">佐賀県佐賀市兵庫南3丁目8-1 </t>
  </si>
  <si>
    <t>4119811042</t>
  </si>
  <si>
    <t>0210511424</t>
  </si>
  <si>
    <t>シャカイイリョウホウジン　コウセイカイ　タカイビョウイン</t>
  </si>
  <si>
    <t>632-0006</t>
  </si>
  <si>
    <t xml:space="preserve">奈良県天理市蔵之庄町470-8 </t>
  </si>
  <si>
    <t>2910901145</t>
  </si>
  <si>
    <t>モトナガビョウイン</t>
  </si>
  <si>
    <t>739-0016</t>
  </si>
  <si>
    <t xml:space="preserve">広島県東広島市西条岡町8-13 </t>
  </si>
  <si>
    <t>3412510046</t>
  </si>
  <si>
    <t>セイレイヨコハマビョウイン</t>
  </si>
  <si>
    <t>240-8521</t>
  </si>
  <si>
    <t xml:space="preserve">神奈川県横浜市保土ヶ谷区岩井町215 </t>
  </si>
  <si>
    <t>1410603639</t>
  </si>
  <si>
    <t>1413304920</t>
  </si>
  <si>
    <t>トツカキョウリツダイイチビョウイン</t>
  </si>
  <si>
    <t xml:space="preserve">神奈川県横浜市戸塚区戸塚町116 </t>
  </si>
  <si>
    <t>1411000157</t>
  </si>
  <si>
    <t>メディカルスクエア　ソウノモリクリニック</t>
  </si>
  <si>
    <t>275-0028</t>
  </si>
  <si>
    <t>千葉県習志野市奏の杜2-1-1 フォルテ2F</t>
  </si>
  <si>
    <t>1210211763</t>
  </si>
  <si>
    <t>シャカイフクシホウジン　ハクジュウジカイ　ハクジュウジソウゴウビョウイン</t>
  </si>
  <si>
    <t>314-0134</t>
  </si>
  <si>
    <t xml:space="preserve">茨城県神栖市賀2148 </t>
  </si>
  <si>
    <t>0812910016</t>
  </si>
  <si>
    <t>ナバリシリツビョウイン</t>
  </si>
  <si>
    <t>518-0481</t>
  </si>
  <si>
    <t xml:space="preserve">三重県名張市百合が丘1-178 </t>
  </si>
  <si>
    <t>2411305515</t>
  </si>
  <si>
    <t>タケダビョウイン</t>
  </si>
  <si>
    <t>600-8558</t>
  </si>
  <si>
    <t xml:space="preserve">京都府京都市下京区塩小路通西洞院東入東塩小路町841-5 </t>
  </si>
  <si>
    <t>2610405124</t>
  </si>
  <si>
    <t>リボーンレディースクリニック</t>
  </si>
  <si>
    <t>190-0012</t>
  </si>
  <si>
    <t>東京都立川市曙町2-10-1 ぶどうやビル4階</t>
  </si>
  <si>
    <t>1313023603</t>
  </si>
  <si>
    <t>コウチセイキョウビョウイン</t>
  </si>
  <si>
    <t>780-0963</t>
  </si>
  <si>
    <t xml:space="preserve">高知県高知市口細山206-9 </t>
  </si>
  <si>
    <t>3910114887</t>
  </si>
  <si>
    <t>カタノビョウイン</t>
  </si>
  <si>
    <t>576-0043</t>
  </si>
  <si>
    <t xml:space="preserve">大阪府交野市松塚39-1 </t>
  </si>
  <si>
    <t>2713601835</t>
  </si>
  <si>
    <t>ババキネンビョウイン</t>
  </si>
  <si>
    <t>592-8341</t>
  </si>
  <si>
    <t xml:space="preserve">大阪府堺市西区浜寺船尾長東4-244 </t>
  </si>
  <si>
    <t>2710118783</t>
  </si>
  <si>
    <t>シントシンムサシノ　クリニック</t>
  </si>
  <si>
    <t>330-0835</t>
  </si>
  <si>
    <t xml:space="preserve">埼玉県さいたま市大宮区北袋町2-389-1 </t>
  </si>
  <si>
    <t>1116508196</t>
  </si>
  <si>
    <t>アキモトクリニック</t>
  </si>
  <si>
    <t>730-0067</t>
  </si>
  <si>
    <t xml:space="preserve">広島県安芸郡海田町稲荷町3-34 </t>
  </si>
  <si>
    <t>3413211107</t>
  </si>
  <si>
    <t>シミズクリニック</t>
  </si>
  <si>
    <t>542-0074</t>
  </si>
  <si>
    <t>大阪府大阪市中央区千日前1丁目 虹のまち5-3</t>
  </si>
  <si>
    <t>2719409860</t>
  </si>
  <si>
    <t>ツルマキブレストクリニック</t>
  </si>
  <si>
    <t>257-0001</t>
  </si>
  <si>
    <t xml:space="preserve">神奈川県秦野市鶴巻北　2-2-25　メプレスビル　3B </t>
  </si>
  <si>
    <t>1412810216</t>
  </si>
  <si>
    <t>ショウナントウブソウゴウビョウイン</t>
  </si>
  <si>
    <t>253-0083</t>
  </si>
  <si>
    <t xml:space="preserve">神奈川県茅ヶ崎市西久保５００番地 </t>
  </si>
  <si>
    <t>1412402501</t>
  </si>
  <si>
    <t>イリョウホウジンシャダン　ジセイカイ　サッサソウゴウビョウイン</t>
  </si>
  <si>
    <t>188-0011</t>
  </si>
  <si>
    <t xml:space="preserve">東京都西東京市田無町４－２４－１５ </t>
  </si>
  <si>
    <t>1313970019</t>
  </si>
  <si>
    <t>オオノニュウセンコウジョウセンクリニック</t>
  </si>
  <si>
    <t>850-0037</t>
  </si>
  <si>
    <t>長崎県長崎市金屋町2-7 坂本屋ビル３F</t>
  </si>
  <si>
    <t>4210168359</t>
  </si>
  <si>
    <t>カシワタナカビョウイン</t>
  </si>
  <si>
    <t>277-0803</t>
  </si>
  <si>
    <t xml:space="preserve">千葉県柏市小青田１－３－２ </t>
  </si>
  <si>
    <t>1212115749</t>
  </si>
  <si>
    <t>ノザキトクシュウカイビョウイン</t>
  </si>
  <si>
    <t>574-0074</t>
  </si>
  <si>
    <t xml:space="preserve">大阪府大東市谷川2丁目10-50 </t>
  </si>
  <si>
    <t>2711902102</t>
  </si>
  <si>
    <t>ナハニシクリニックマカビ</t>
  </si>
  <si>
    <t>902-0068</t>
  </si>
  <si>
    <t xml:space="preserve">沖縄県那覇市真嘉比2丁目29番22号 </t>
  </si>
  <si>
    <t>4710116536</t>
  </si>
  <si>
    <t>イリョウホウジンザイダンコウワカイミギタクリニック</t>
  </si>
  <si>
    <t>192-0066</t>
  </si>
  <si>
    <t xml:space="preserve">八王子市本町13-8 </t>
  </si>
  <si>
    <t>1312930543</t>
  </si>
  <si>
    <t>タイジュカイ　ソウゴウビョウイン　カイセイビョウイン</t>
  </si>
  <si>
    <t>762-0007</t>
  </si>
  <si>
    <t xml:space="preserve">坂出市室町三丁目５番２８号 </t>
  </si>
  <si>
    <t>3710310867</t>
  </si>
  <si>
    <t>1312371094</t>
  </si>
  <si>
    <t>アマクサニュウセンクリニック</t>
  </si>
  <si>
    <t>863-0047</t>
  </si>
  <si>
    <t>天草市八幡町１６番２０号</t>
  </si>
  <si>
    <t>4312011044</t>
  </si>
  <si>
    <t>チバトクシュウカイビョウイン</t>
  </si>
  <si>
    <t>274-8503</t>
  </si>
  <si>
    <t>船橋市高根台２－１１－１</t>
  </si>
  <si>
    <t>1212817187</t>
  </si>
  <si>
    <t>コウゲカクリニック</t>
  </si>
  <si>
    <t>330-0063</t>
  </si>
  <si>
    <t>さいたま市浦和区高砂１－２－１　エイペックスタワー浦和２０８</t>
  </si>
  <si>
    <t>1116505168</t>
  </si>
  <si>
    <t>イリョウホウジンシャダン セタガヤオガタブレストクリニック</t>
  </si>
  <si>
    <t>157-0062</t>
  </si>
  <si>
    <t>世田谷区南烏山五丁目１８番１３号　モリッチビル２階</t>
  </si>
  <si>
    <t>1311238781</t>
  </si>
  <si>
    <t>タケダニュウセン・フジンカクリニック</t>
  </si>
  <si>
    <t>立川市曙町２－６－１０　Ｎ８ビル６階</t>
  </si>
  <si>
    <t>1313025814</t>
  </si>
  <si>
    <t>クミアイリツスワチュウオウビョウイン</t>
  </si>
  <si>
    <t>391-8503</t>
  </si>
  <si>
    <t>茅野市玉川４３００番地</t>
  </si>
  <si>
    <t>2011417017</t>
  </si>
  <si>
    <t>コウリツチョウセイビョウイン</t>
  </si>
  <si>
    <t>299-4192</t>
  </si>
  <si>
    <t>茂原市本納２７７７</t>
  </si>
  <si>
    <t>1213110376</t>
  </si>
  <si>
    <t>シャカイイリョウホウジンテイシンカイサッポロテイシンカイビョウイン</t>
  </si>
  <si>
    <t>札幌市東区北３３条東１丁目３番１号</t>
  </si>
  <si>
    <t>0110710225</t>
  </si>
  <si>
    <t>ヤマトトクシュウカイビョウイン</t>
  </si>
  <si>
    <t>242-0021</t>
  </si>
  <si>
    <t>大和市中央４－４－１２</t>
  </si>
  <si>
    <t>1413001302</t>
  </si>
  <si>
    <t>アライニュウセンクリニック</t>
  </si>
  <si>
    <t>761-0313</t>
  </si>
  <si>
    <t>高松市下田井町３７２－１</t>
  </si>
  <si>
    <t>3710121991</t>
  </si>
  <si>
    <t>675-1115</t>
  </si>
  <si>
    <t>加古郡稲美町国岡２丁目９番７</t>
  </si>
  <si>
    <t>2812800742</t>
  </si>
  <si>
    <t>スズカケノクリニック</t>
  </si>
  <si>
    <t>大阪市阿倍野区松崎町二丁目３番３７－１０４号</t>
  </si>
  <si>
    <t>2712306584</t>
  </si>
  <si>
    <t>ヤマムラニュウセン・ゲカクリニック</t>
  </si>
  <si>
    <t>507-0041</t>
  </si>
  <si>
    <t>岐阜県多治見市太平町３丁目７−１</t>
  </si>
  <si>
    <t>2111101982</t>
  </si>
  <si>
    <t>イリョウホウジンシャダンイナビョウイン</t>
  </si>
  <si>
    <t>北足立郡伊奈町大字小室５０１４番地１</t>
  </si>
  <si>
    <t>1111303551</t>
  </si>
  <si>
    <t>アワチイキイリョウセンター</t>
  </si>
  <si>
    <t>294-0014</t>
  </si>
  <si>
    <t>館山市山本１１５５</t>
  </si>
  <si>
    <t>1213610920</t>
  </si>
  <si>
    <t>ノボリトブレストケアクリニック</t>
  </si>
  <si>
    <t>214-0014</t>
  </si>
  <si>
    <t>川崎市多摩区登戸２５５２番地</t>
  </si>
  <si>
    <t>1415410865</t>
  </si>
  <si>
    <t>カミオオオカシティクリニック</t>
  </si>
  <si>
    <t>233-0002</t>
  </si>
  <si>
    <t>横浜市港南区上大岡西１－１８－３　ミオカリスト館　７階</t>
  </si>
  <si>
    <t>1413110889</t>
  </si>
  <si>
    <t>ユキニュウセンクリニック</t>
  </si>
  <si>
    <t>577-0028</t>
  </si>
  <si>
    <t>東大阪市新家西町８番２３号</t>
  </si>
  <si>
    <t>2715014771</t>
  </si>
  <si>
    <t>マンマリアコウベ</t>
  </si>
  <si>
    <t>神戸市中央区下山手通三丁目１番２１号東栄ビル３階</t>
  </si>
  <si>
    <t>2815109588</t>
  </si>
  <si>
    <t>シモキタザワニュウセンコウジョウセンイシガキクリニック</t>
  </si>
  <si>
    <t>155-0031</t>
  </si>
  <si>
    <t>世田谷区北沢２－１２－１４　Ｍｅｄｉｃｕｓ　ＫＩＴＡＺＡＷＡ　３階</t>
  </si>
  <si>
    <t>1315532536</t>
  </si>
  <si>
    <t>オキナワケンリツミヤコビョウイン</t>
  </si>
  <si>
    <t>906-0013</t>
  </si>
  <si>
    <t>宮古島市平良字下里４２７番１</t>
  </si>
  <si>
    <t>4718110192</t>
  </si>
  <si>
    <t>イタバシチュウオウソウゴウビョウイン</t>
  </si>
  <si>
    <t>174-0051</t>
  </si>
  <si>
    <t>板橋区小豆沢二丁目１２番７号</t>
  </si>
  <si>
    <t>1311916121</t>
  </si>
  <si>
    <t>エイエムエスキシクリニックサッポロ</t>
  </si>
  <si>
    <t>063-0811</t>
  </si>
  <si>
    <t>札幌市西区琴似１条１丁目７番２５</t>
  </si>
  <si>
    <t>0110419694</t>
  </si>
  <si>
    <t>サイタマケンサイセイカイカゾビョウイン</t>
  </si>
  <si>
    <t>347-0101</t>
  </si>
  <si>
    <t>加須市上高柳１６８０番地</t>
  </si>
  <si>
    <t>1113801123</t>
  </si>
  <si>
    <t>コミュニティーホスピタルコウガビョウイン</t>
  </si>
  <si>
    <t>425-0088</t>
  </si>
  <si>
    <t>焼津市大覚寺二丁目３０番地の１</t>
  </si>
  <si>
    <t>2215110376</t>
  </si>
  <si>
    <t>コウエキシャダンホウジンユウリンコウセイカイフジビョウイン</t>
  </si>
  <si>
    <t>412-0043</t>
  </si>
  <si>
    <t>御殿場市新橋１７８４</t>
  </si>
  <si>
    <t>2211210139</t>
  </si>
  <si>
    <t>ハクブレストケアクリニック</t>
  </si>
  <si>
    <t>224-0003</t>
  </si>
  <si>
    <t>横浜市都筑区中川中央１丁目３７番３号　ルミナードセンター北　２階</t>
  </si>
  <si>
    <t>1413810876</t>
  </si>
  <si>
    <t>クニトミゲカイチョウカイイン</t>
  </si>
  <si>
    <t>703-8236</t>
  </si>
  <si>
    <t>岡山市中区国富１丁目１４番８号</t>
  </si>
  <si>
    <t>3310106558</t>
  </si>
  <si>
    <t>イリョウホウジンザイダン　トウキョウキンロウシャイリョウカイ　トウカツビョウイン</t>
  </si>
  <si>
    <t>270-0153</t>
  </si>
  <si>
    <t>流山市中１０２－１（運Ｂ１４０街区９）</t>
  </si>
  <si>
    <t>1212311603</t>
  </si>
  <si>
    <t>トウキョウシティクリニックリョウゴク</t>
  </si>
  <si>
    <t>130-0021</t>
  </si>
  <si>
    <t>墨田区緑一丁目１４番４号　両国ＴＹビル９、１０階</t>
  </si>
  <si>
    <t>1310729707</t>
  </si>
  <si>
    <t>マチダエキマエブレストクリニック</t>
  </si>
  <si>
    <t>194-0013</t>
  </si>
  <si>
    <t>町田市原町田６－２１－３２　Machida ex ６階</t>
  </si>
  <si>
    <t>1313229267</t>
  </si>
  <si>
    <t>サセボニュウセンビービークリニック</t>
  </si>
  <si>
    <t>857-0053</t>
  </si>
  <si>
    <t>佐世保市常盤町５－５　サンクル３番館　１０１</t>
  </si>
  <si>
    <t>4210228153</t>
  </si>
  <si>
    <t>サイケイカイストウビョウイン</t>
  </si>
  <si>
    <t>379-0116</t>
  </si>
  <si>
    <t>安中市安中３５３２－５</t>
  </si>
  <si>
    <t>1011410063</t>
  </si>
  <si>
    <t>シャカイイリョウホウジン　チカモリカイ　チカモリビョウイン</t>
  </si>
  <si>
    <t>高知市大川筋1丁目１－１６</t>
  </si>
  <si>
    <t>3910110406</t>
  </si>
  <si>
    <t>ココロトカラダノゲンキプラザ</t>
  </si>
  <si>
    <t>101-0051</t>
  </si>
  <si>
    <t>千代田区神田神保町一丁目１０５番地　神保町三井ビルディング１階・２階</t>
  </si>
  <si>
    <t>1310135764</t>
  </si>
  <si>
    <t>ヒョウゴケンリツニシノミヤソウゴウイリョウセンター</t>
  </si>
  <si>
    <t>西宮市津門大塚町11番62号</t>
  </si>
  <si>
    <t>2810927257</t>
  </si>
  <si>
    <t>施設名（カナ）</t>
  </si>
  <si>
    <t>所在地〒</t>
  </si>
  <si>
    <t>都道府県</t>
  </si>
  <si>
    <t>住所</t>
  </si>
  <si>
    <t>・発表者（共同演者含む）、演題名、学術集会名、開催年を入力し、それを証明できる抄録などをPDFで別途提出すること</t>
    <rPh sb="25" eb="26">
      <t>トシ</t>
    </rPh>
    <rPh sb="27" eb="29">
      <t>ニュウリョク</t>
    </rPh>
    <phoneticPr fontId="3"/>
  </si>
  <si>
    <r>
      <rPr>
        <sz val="10.5"/>
        <color rgb="FFFF0000"/>
        <rFont val="メイリオ"/>
        <family val="3"/>
        <charset val="128"/>
      </rPr>
      <t>※2</t>
    </r>
    <r>
      <rPr>
        <sz val="10.5"/>
        <rFont val="メイリオ"/>
        <family val="3"/>
        <charset val="128"/>
      </rPr>
      <t>　施設の症例数の内、このカリキュラムに割り当てる手術数。どのように按分するかはカリキュラム内で決めてください。
（他のカリキュラムと重複して計数することはできません）</t>
    </r>
    <phoneticPr fontId="3"/>
  </si>
  <si>
    <r>
      <rPr>
        <b/>
        <sz val="10"/>
        <color rgb="FF0000FF"/>
        <rFont val="メイリオ"/>
        <family val="3"/>
        <charset val="128"/>
      </rPr>
      <t>連携施設を削除する場合は</t>
    </r>
    <r>
      <rPr>
        <b/>
        <sz val="10"/>
        <color rgb="FFED0000"/>
        <rFont val="メイリオ"/>
        <family val="3"/>
        <charset val="128"/>
      </rPr>
      <t xml:space="preserve">施設管理番号を消去
</t>
    </r>
    <r>
      <rPr>
        <b/>
        <sz val="10"/>
        <color rgb="FF0000FF"/>
        <rFont val="メイリオ"/>
        <family val="3"/>
        <charset val="128"/>
      </rPr>
      <t>連携施設を追加する場合は</t>
    </r>
    <r>
      <rPr>
        <b/>
        <sz val="10"/>
        <color rgb="FFED0000"/>
        <rFont val="メイリオ"/>
        <family val="3"/>
        <charset val="128"/>
      </rPr>
      <t>一番下に施設管理番号を追加し（不明の場合は99999）、施設名を入力してください</t>
    </r>
    <rPh sb="0" eb="2">
      <t>レンケイ</t>
    </rPh>
    <rPh sb="2" eb="4">
      <t>シセツ</t>
    </rPh>
    <rPh sb="5" eb="7">
      <t>サクジョ</t>
    </rPh>
    <rPh sb="9" eb="11">
      <t>バアイ</t>
    </rPh>
    <rPh sb="12" eb="14">
      <t>シセツ</t>
    </rPh>
    <rPh sb="14" eb="16">
      <t>カンリ</t>
    </rPh>
    <rPh sb="16" eb="18">
      <t>バンゴウ</t>
    </rPh>
    <rPh sb="19" eb="21">
      <t>ショウキョ</t>
    </rPh>
    <rPh sb="22" eb="24">
      <t>レンケイ</t>
    </rPh>
    <rPh sb="24" eb="26">
      <t>シセツ</t>
    </rPh>
    <rPh sb="27" eb="29">
      <t>ツイカ</t>
    </rPh>
    <rPh sb="31" eb="33">
      <t>バアイ</t>
    </rPh>
    <rPh sb="34" eb="37">
      <t>イチバンシタ</t>
    </rPh>
    <rPh sb="38" eb="40">
      <t>シセツ</t>
    </rPh>
    <rPh sb="40" eb="42">
      <t>カンリ</t>
    </rPh>
    <rPh sb="42" eb="44">
      <t>バンゴウ</t>
    </rPh>
    <rPh sb="45" eb="47">
      <t>ツイカ</t>
    </rPh>
    <rPh sb="62" eb="64">
      <t>シセツ</t>
    </rPh>
    <rPh sb="64" eb="65">
      <t>メイ</t>
    </rPh>
    <rPh sb="66" eb="68">
      <t>ニュウリョク</t>
    </rPh>
    <phoneticPr fontId="3"/>
  </si>
  <si>
    <t>2027/3/31時点で所属する専攻医の数（見込み)</t>
    <rPh sb="9" eb="11">
      <t>ジテン</t>
    </rPh>
    <rPh sb="12" eb="14">
      <t>ショゾク</t>
    </rPh>
    <rPh sb="16" eb="18">
      <t>センコウ</t>
    </rPh>
    <rPh sb="18" eb="19">
      <t>イ</t>
    </rPh>
    <rPh sb="20" eb="21">
      <t>カズ</t>
    </rPh>
    <rPh sb="22" eb="24">
      <t>ミコ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</si>
</sst>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quot;連携&quot;\ 0"/>
    <numFmt numFmtId="178" formatCode="0_);[Red]\(0\)"/>
    <numFmt numFmtId="179" formatCode="0&quot;　人&quot;"/>
    <numFmt numFmtId="180" formatCode="000\-0000"/>
    <numFmt numFmtId="181" formatCode="#\ ???/???"/>
    <numFmt numFmtId="182" formatCode="0000000000"/>
    <numFmt numFmtId="183" formatCode="&quot;指&quot;&quot;導&quot;&quot;医&quot;0"/>
    <numFmt numFmtId="184" formatCode="0&quot; 施設&quot;"/>
    <numFmt numFmtId="185" formatCode="0.00_);[Red]\(0.00\)"/>
    <numFmt numFmtId="186" formatCode="#,##0&quot; 症例&quot;"/>
    <numFmt numFmtId="187" formatCode="0_ "/>
  </numFmts>
  <fonts count="79" x14ac:knownFonts="1">
    <font>
      <sz val="10"/>
      <color theme="1"/>
      <name val="游ゴシック"/>
      <family val="2"/>
      <charset val="128"/>
      <scheme val="minor"/>
    </font>
    <font>
      <sz val="10"/>
      <color theme="1"/>
      <name val="游ゴシック"/>
      <family val="2"/>
      <charset val="128"/>
      <scheme val="minor"/>
    </font>
    <font>
      <b/>
      <sz val="11"/>
      <color theme="3"/>
      <name val="游ゴシック"/>
      <family val="2"/>
      <charset val="128"/>
      <scheme val="minor"/>
    </font>
    <font>
      <sz val="6"/>
      <name val="游ゴシック"/>
      <family val="2"/>
      <charset val="128"/>
      <scheme val="minor"/>
    </font>
    <font>
      <sz val="11"/>
      <color theme="1"/>
      <name val="游ゴシック"/>
      <family val="2"/>
      <charset val="128"/>
      <scheme val="minor"/>
    </font>
    <font>
      <sz val="11"/>
      <color indexed="0"/>
      <name val="ＭＳ Ｐゴシック"/>
      <family val="3"/>
      <charset val="128"/>
    </font>
    <font>
      <sz val="11"/>
      <color theme="1"/>
      <name val="游ゴシック"/>
      <family val="2"/>
      <scheme val="minor"/>
    </font>
    <font>
      <sz val="6"/>
      <name val="游ゴシック"/>
      <family val="3"/>
      <charset val="128"/>
      <scheme val="minor"/>
    </font>
    <font>
      <sz val="10"/>
      <name val="メイリオ"/>
      <family val="3"/>
      <charset val="128"/>
    </font>
    <font>
      <sz val="11"/>
      <color theme="1"/>
      <name val="游ゴシック"/>
      <family val="3"/>
      <charset val="128"/>
      <scheme val="minor"/>
    </font>
    <font>
      <sz val="11"/>
      <name val="ＭＳ Ｐゴシック"/>
      <family val="3"/>
      <charset val="128"/>
    </font>
    <font>
      <sz val="12"/>
      <color theme="1"/>
      <name val="游ゴシック"/>
      <family val="2"/>
      <charset val="128"/>
      <scheme val="minor"/>
    </font>
    <font>
      <sz val="9"/>
      <name val="メイリオ"/>
      <family val="3"/>
      <charset val="128"/>
    </font>
    <font>
      <b/>
      <sz val="10"/>
      <color rgb="FF0000FF"/>
      <name val="メイリオ"/>
      <family val="3"/>
      <charset val="128"/>
    </font>
    <font>
      <sz val="10"/>
      <color theme="1"/>
      <name val="メイリオ"/>
      <family val="3"/>
      <charset val="128"/>
    </font>
    <font>
      <sz val="11"/>
      <name val="メイリオ"/>
      <family val="3"/>
      <charset val="128"/>
    </font>
    <font>
      <b/>
      <sz val="10"/>
      <color theme="1"/>
      <name val="メイリオ"/>
      <family val="3"/>
      <charset val="128"/>
    </font>
    <font>
      <u/>
      <sz val="11"/>
      <color theme="10"/>
      <name val="游ゴシック"/>
      <family val="2"/>
      <charset val="128"/>
      <scheme val="minor"/>
    </font>
    <font>
      <b/>
      <sz val="10"/>
      <name val="メイリオ"/>
      <family val="3"/>
      <charset val="128"/>
    </font>
    <font>
      <sz val="10.5"/>
      <name val="メイリオ"/>
      <family val="3"/>
      <charset val="128"/>
    </font>
    <font>
      <b/>
      <sz val="14"/>
      <name val="メイリオ"/>
      <family val="3"/>
      <charset val="128"/>
    </font>
    <font>
      <sz val="11"/>
      <color theme="1"/>
      <name val="メイリオ"/>
      <family val="3"/>
      <charset val="128"/>
    </font>
    <font>
      <sz val="10"/>
      <color rgb="FFFF0000"/>
      <name val="メイリオ"/>
      <family val="3"/>
      <charset val="128"/>
    </font>
    <font>
      <sz val="8"/>
      <name val="メイリオ"/>
      <family val="3"/>
      <charset val="128"/>
    </font>
    <font>
      <sz val="6"/>
      <name val="ＭＳ Ｐゴシック"/>
      <family val="3"/>
      <charset val="128"/>
    </font>
    <font>
      <b/>
      <sz val="11"/>
      <name val="メイリオ"/>
      <family val="3"/>
      <charset val="128"/>
    </font>
    <font>
      <b/>
      <sz val="12"/>
      <name val="メイリオ"/>
      <family val="3"/>
      <charset val="128"/>
    </font>
    <font>
      <sz val="12"/>
      <color theme="1"/>
      <name val="メイリオ"/>
      <family val="3"/>
      <charset val="128"/>
    </font>
    <font>
      <sz val="11"/>
      <color rgb="FF000000"/>
      <name val="メイリオ"/>
      <family val="3"/>
      <charset val="128"/>
    </font>
    <font>
      <u/>
      <sz val="10"/>
      <name val="メイリオ"/>
      <family val="3"/>
      <charset val="128"/>
    </font>
    <font>
      <sz val="10"/>
      <color rgb="FF000000"/>
      <name val="メイリオ"/>
      <family val="3"/>
      <charset val="128"/>
    </font>
    <font>
      <b/>
      <sz val="11"/>
      <color rgb="FFFF0000"/>
      <name val="メイリオ"/>
      <family val="3"/>
      <charset val="128"/>
    </font>
    <font>
      <sz val="10.5"/>
      <color rgb="FFFF0000"/>
      <name val="メイリオ"/>
      <family val="3"/>
      <charset val="128"/>
    </font>
    <font>
      <sz val="12"/>
      <name val="メイリオ"/>
      <family val="3"/>
      <charset val="128"/>
    </font>
    <font>
      <u/>
      <sz val="11"/>
      <name val="メイリオ"/>
      <family val="3"/>
      <charset val="128"/>
    </font>
    <font>
      <u/>
      <sz val="11"/>
      <color rgb="FFFF0000"/>
      <name val="メイリオ"/>
      <family val="3"/>
      <charset val="128"/>
    </font>
    <font>
      <sz val="10.5"/>
      <color theme="1"/>
      <name val="メイリオ"/>
      <family val="3"/>
      <charset val="128"/>
    </font>
    <font>
      <b/>
      <sz val="12"/>
      <color rgb="FFFF0000"/>
      <name val="メイリオ"/>
      <family val="3"/>
      <charset val="128"/>
    </font>
    <font>
      <sz val="14"/>
      <name val="メイリオ"/>
      <family val="3"/>
      <charset val="128"/>
    </font>
    <font>
      <sz val="18"/>
      <name val="メイリオ"/>
      <family val="3"/>
      <charset val="128"/>
    </font>
    <font>
      <sz val="12"/>
      <color rgb="FFFF0000"/>
      <name val="メイリオ"/>
      <family val="3"/>
      <charset val="128"/>
    </font>
    <font>
      <b/>
      <sz val="9"/>
      <color rgb="FFED0000"/>
      <name val="メイリオ"/>
      <family val="3"/>
      <charset val="128"/>
    </font>
    <font>
      <u/>
      <sz val="12"/>
      <name val="メイリオ"/>
      <family val="3"/>
      <charset val="128"/>
    </font>
    <font>
      <b/>
      <u/>
      <sz val="14"/>
      <name val="メイリオ"/>
      <family val="3"/>
      <charset val="128"/>
    </font>
    <font>
      <sz val="11"/>
      <color rgb="FF0070C0"/>
      <name val="メイリオ"/>
      <family val="3"/>
      <charset val="128"/>
    </font>
    <font>
      <sz val="11"/>
      <color rgb="FFC00000"/>
      <name val="メイリオ"/>
      <family val="3"/>
      <charset val="128"/>
    </font>
    <font>
      <sz val="11"/>
      <color rgb="FF0000FF"/>
      <name val="メイリオ"/>
      <family val="3"/>
      <charset val="128"/>
    </font>
    <font>
      <b/>
      <sz val="14"/>
      <color rgb="FFFF0000"/>
      <name val="メイリオ"/>
      <family val="3"/>
      <charset val="128"/>
    </font>
    <font>
      <b/>
      <sz val="18"/>
      <name val="メイリオ"/>
      <family val="3"/>
      <charset val="128"/>
    </font>
    <font>
      <sz val="11"/>
      <color rgb="FF222222"/>
      <name val="メイリオ"/>
      <family val="3"/>
      <charset val="128"/>
    </font>
    <font>
      <sz val="11"/>
      <color rgb="FFFF0000"/>
      <name val="メイリオ"/>
      <family val="3"/>
      <charset val="128"/>
    </font>
    <font>
      <b/>
      <sz val="14"/>
      <color theme="1"/>
      <name val="メイリオ"/>
      <family val="3"/>
      <charset val="128"/>
    </font>
    <font>
      <b/>
      <sz val="16"/>
      <name val="メイリオ"/>
      <family val="3"/>
      <charset val="128"/>
    </font>
    <font>
      <b/>
      <sz val="10.5"/>
      <color theme="1"/>
      <name val="メイリオ"/>
      <family val="3"/>
      <charset val="128"/>
    </font>
    <font>
      <b/>
      <sz val="10.5"/>
      <name val="メイリオ"/>
      <family val="3"/>
      <charset val="128"/>
    </font>
    <font>
      <sz val="14"/>
      <color theme="1"/>
      <name val="メイリオ"/>
      <family val="3"/>
      <charset val="128"/>
    </font>
    <font>
      <u/>
      <sz val="10.5"/>
      <color theme="10"/>
      <name val="メイリオ"/>
      <family val="3"/>
      <charset val="128"/>
    </font>
    <font>
      <sz val="10"/>
      <color rgb="FFFFFFFF"/>
      <name val="メイリオ"/>
      <family val="3"/>
      <charset val="128"/>
    </font>
    <font>
      <b/>
      <sz val="12"/>
      <color theme="1"/>
      <name val="メイリオ"/>
      <family val="3"/>
      <charset val="128"/>
    </font>
    <font>
      <b/>
      <sz val="10"/>
      <color rgb="FFED0000"/>
      <name val="メイリオ"/>
      <family val="3"/>
      <charset val="128"/>
    </font>
    <font>
      <sz val="10"/>
      <color rgb="FF0000FF"/>
      <name val="メイリオ"/>
      <family val="3"/>
      <charset val="128"/>
    </font>
    <font>
      <sz val="10"/>
      <color rgb="FF0070C0"/>
      <name val="メイリオ"/>
      <family val="3"/>
      <charset val="128"/>
    </font>
    <font>
      <sz val="9"/>
      <color theme="1"/>
      <name val="メイリオ"/>
      <family val="3"/>
      <charset val="128"/>
    </font>
    <font>
      <sz val="9"/>
      <color rgb="FF333333"/>
      <name val="メイリオ"/>
      <family val="3"/>
      <charset val="128"/>
    </font>
    <font>
      <sz val="9"/>
      <color rgb="FFFF0000"/>
      <name val="メイリオ"/>
      <family val="3"/>
      <charset val="128"/>
    </font>
    <font>
      <b/>
      <sz val="11"/>
      <color theme="1"/>
      <name val="メイリオ"/>
      <family val="3"/>
      <charset val="128"/>
    </font>
    <font>
      <sz val="10"/>
      <color rgb="FF3F3F3F"/>
      <name val="メイリオ"/>
      <family val="3"/>
      <charset val="128"/>
    </font>
    <font>
      <sz val="10"/>
      <color rgb="FFC00000"/>
      <name val="メイリオ"/>
      <family val="3"/>
      <charset val="128"/>
    </font>
    <font>
      <vertAlign val="superscript"/>
      <sz val="14"/>
      <color rgb="FFFF0000"/>
      <name val="メイリオ"/>
      <family val="3"/>
      <charset val="128"/>
    </font>
    <font>
      <b/>
      <sz val="12"/>
      <color theme="0"/>
      <name val="メイリオ"/>
      <family val="3"/>
      <charset val="128"/>
    </font>
    <font>
      <b/>
      <sz val="12"/>
      <color rgb="FF0000FF"/>
      <name val="メイリオ"/>
      <family val="3"/>
      <charset val="128"/>
    </font>
    <font>
      <sz val="11"/>
      <name val="游ゴシック"/>
      <family val="3"/>
      <charset val="128"/>
      <scheme val="minor"/>
    </font>
    <font>
      <sz val="18"/>
      <color theme="3"/>
      <name val="游ゴシック Light"/>
      <family val="2"/>
      <charset val="128"/>
      <scheme val="major"/>
    </font>
    <font>
      <b/>
      <sz val="11"/>
      <color rgb="FFFF0000"/>
      <name val="游ゴシック"/>
      <family val="3"/>
      <charset val="128"/>
      <scheme val="minor"/>
    </font>
    <font>
      <sz val="11"/>
      <color rgb="FF0000FF"/>
      <name val="游ゴシック"/>
      <family val="3"/>
      <charset val="128"/>
      <scheme val="minor"/>
    </font>
    <font>
      <b/>
      <sz val="11"/>
      <color rgb="FF0000FF"/>
      <name val="游ゴシック"/>
      <family val="3"/>
      <charset val="128"/>
      <scheme val="minor"/>
    </font>
    <font>
      <sz val="11"/>
      <color rgb="FF000000"/>
      <name val="游ゴシック"/>
      <family val="3"/>
      <charset val="128"/>
      <scheme val="minor"/>
    </font>
    <font>
      <b/>
      <sz val="11"/>
      <color rgb="FF0000FF"/>
      <name val="メイリオ"/>
      <family val="3"/>
      <charset val="128"/>
    </font>
    <font>
      <b/>
      <sz val="10"/>
      <color rgb="FFFF0000"/>
      <name val="メイリオ"/>
      <family val="3"/>
      <charset val="128"/>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rgb="FFAAE571"/>
        <bgColor indexed="64"/>
      </patternFill>
    </fill>
    <fill>
      <patternFill patternType="solid">
        <fgColor theme="8" tint="0.39997558519241921"/>
        <bgColor indexed="64"/>
      </patternFill>
    </fill>
  </fills>
  <borders count="81">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auto="1"/>
      </top>
      <bottom/>
      <diagonal/>
    </border>
    <border>
      <left/>
      <right style="medium">
        <color indexed="64"/>
      </right>
      <top/>
      <bottom/>
      <diagonal/>
    </border>
    <border>
      <left style="hair">
        <color auto="1"/>
      </left>
      <right style="hair">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auto="1"/>
      </left>
      <right/>
      <top/>
      <bottom style="hair">
        <color auto="1"/>
      </bottom>
      <diagonal/>
    </border>
    <border>
      <left style="hair">
        <color auto="1"/>
      </left>
      <right style="hair">
        <color auto="1"/>
      </right>
      <top/>
      <bottom style="hair">
        <color auto="1"/>
      </bottom>
      <diagonal/>
    </border>
    <border>
      <left/>
      <right/>
      <top/>
      <bottom style="hair">
        <color auto="1"/>
      </bottom>
      <diagonal/>
    </border>
    <border>
      <left/>
      <right style="medium">
        <color indexed="64"/>
      </right>
      <top/>
      <bottom style="hair">
        <color auto="1"/>
      </bottom>
      <diagonal/>
    </border>
    <border>
      <left style="thin">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right/>
      <top style="hair">
        <color auto="1"/>
      </top>
      <bottom style="hair">
        <color auto="1"/>
      </bottom>
      <diagonal/>
    </border>
    <border>
      <left/>
      <right style="medium">
        <color indexed="64"/>
      </right>
      <top style="hair">
        <color auto="1"/>
      </top>
      <bottom style="hair">
        <color auto="1"/>
      </bottom>
      <diagonal/>
    </border>
    <border>
      <left style="medium">
        <color indexed="64"/>
      </left>
      <right style="thin">
        <color indexed="64"/>
      </right>
      <top/>
      <bottom style="thin">
        <color auto="1"/>
      </bottom>
      <diagonal/>
    </border>
    <border>
      <left style="thin">
        <color auto="1"/>
      </left>
      <right/>
      <top style="hair">
        <color auto="1"/>
      </top>
      <bottom/>
      <diagonal/>
    </border>
    <border>
      <left style="hair">
        <color auto="1"/>
      </left>
      <right style="hair">
        <color auto="1"/>
      </right>
      <top style="hair">
        <color auto="1"/>
      </top>
      <bottom/>
      <diagonal/>
    </border>
    <border>
      <left/>
      <right/>
      <top style="hair">
        <color auto="1"/>
      </top>
      <bottom/>
      <diagonal/>
    </border>
    <border>
      <left/>
      <right style="medium">
        <color indexed="64"/>
      </right>
      <top style="hair">
        <color auto="1"/>
      </top>
      <bottom/>
      <diagonal/>
    </border>
    <border>
      <left style="medium">
        <color indexed="64"/>
      </left>
      <right style="thin">
        <color indexed="64"/>
      </right>
      <top/>
      <bottom style="medium">
        <color indexed="64"/>
      </bottom>
      <diagonal/>
    </border>
    <border>
      <left style="hair">
        <color auto="1"/>
      </left>
      <right style="hair">
        <color auto="1"/>
      </right>
      <top style="hair">
        <color auto="1"/>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thin">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thin">
        <color auto="1"/>
      </bottom>
      <diagonal/>
    </border>
    <border>
      <left style="thin">
        <color auto="1"/>
      </left>
      <right style="thin">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indexed="64"/>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style="thin">
        <color indexed="64"/>
      </right>
      <top/>
      <bottom/>
      <diagonal/>
    </border>
    <border>
      <left style="medium">
        <color indexed="64"/>
      </left>
      <right style="thin">
        <color indexed="64"/>
      </right>
      <top style="thin">
        <color auto="1"/>
      </top>
      <bottom style="medium">
        <color indexed="64"/>
      </bottom>
      <diagonal/>
    </border>
    <border>
      <left style="thin">
        <color auto="1"/>
      </left>
      <right style="thin">
        <color indexed="64"/>
      </right>
      <top/>
      <bottom style="thin">
        <color auto="1"/>
      </bottom>
      <diagonal/>
    </border>
    <border>
      <left style="thin">
        <color indexed="64"/>
      </left>
      <right style="medium">
        <color indexed="64"/>
      </right>
      <top style="thin">
        <color indexed="64"/>
      </top>
      <bottom/>
      <diagonal/>
    </border>
    <border>
      <left style="hair">
        <color indexed="64"/>
      </left>
      <right/>
      <top style="hair">
        <color auto="1"/>
      </top>
      <bottom style="hair">
        <color auto="1"/>
      </bottom>
      <diagonal/>
    </border>
  </borders>
  <cellStyleXfs count="13">
    <xf numFmtId="0" fontId="0" fillId="0" borderId="0">
      <alignment vertical="center"/>
    </xf>
    <xf numFmtId="0" fontId="4" fillId="0" borderId="0">
      <alignment vertical="center"/>
    </xf>
    <xf numFmtId="0" fontId="5" fillId="0" borderId="0"/>
    <xf numFmtId="0" fontId="6" fillId="0" borderId="0"/>
    <xf numFmtId="0" fontId="9" fillId="0" borderId="0">
      <alignment vertical="center"/>
    </xf>
    <xf numFmtId="0" fontId="10" fillId="0" borderId="0">
      <alignment vertical="center"/>
    </xf>
    <xf numFmtId="0" fontId="11" fillId="0" borderId="0"/>
    <xf numFmtId="0" fontId="4" fillId="0" borderId="0">
      <alignment vertical="center"/>
    </xf>
    <xf numFmtId="0" fontId="4" fillId="0" borderId="0">
      <alignment vertical="center"/>
    </xf>
    <xf numFmtId="0" fontId="9" fillId="0" borderId="0">
      <alignment vertical="center"/>
    </xf>
    <xf numFmtId="38" fontId="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 fillId="0" borderId="0">
      <alignment vertical="center"/>
    </xf>
  </cellStyleXfs>
  <cellXfs count="525">
    <xf numFmtId="0" fontId="0" fillId="0" borderId="0" xfId="0">
      <alignment vertical="center"/>
    </xf>
    <xf numFmtId="0" fontId="14" fillId="0" borderId="0" xfId="0" applyFont="1">
      <alignment vertical="center"/>
    </xf>
    <xf numFmtId="0" fontId="14" fillId="0" borderId="0" xfId="0" applyFont="1" applyAlignment="1">
      <alignment horizontal="center" vertical="center"/>
    </xf>
    <xf numFmtId="0" fontId="21" fillId="0" borderId="0" xfId="7" applyFont="1">
      <alignment vertical="center"/>
    </xf>
    <xf numFmtId="0" fontId="15" fillId="0" borderId="0" xfId="4" applyFont="1">
      <alignment vertical="center"/>
    </xf>
    <xf numFmtId="0" fontId="18" fillId="0" borderId="0" xfId="4" applyFont="1">
      <alignment vertical="center"/>
    </xf>
    <xf numFmtId="0" fontId="18" fillId="0" borderId="0" xfId="4" applyFont="1" applyAlignment="1">
      <alignment horizontal="right" vertical="center"/>
    </xf>
    <xf numFmtId="0" fontId="15" fillId="0" borderId="19" xfId="4" applyFont="1" applyBorder="1" applyAlignment="1">
      <alignment vertical="center" wrapText="1"/>
    </xf>
    <xf numFmtId="0" fontId="15" fillId="0" borderId="20" xfId="4" applyFont="1" applyBorder="1" applyAlignment="1">
      <alignment vertical="center" wrapText="1"/>
    </xf>
    <xf numFmtId="0" fontId="15" fillId="0" borderId="22" xfId="4" applyFont="1" applyBorder="1" applyAlignment="1">
      <alignment vertical="center" wrapText="1"/>
    </xf>
    <xf numFmtId="0" fontId="8" fillId="0" borderId="0" xfId="4" applyFont="1">
      <alignment vertical="center"/>
    </xf>
    <xf numFmtId="0" fontId="8" fillId="0" borderId="23" xfId="4" applyFont="1" applyBorder="1">
      <alignment vertical="center"/>
    </xf>
    <xf numFmtId="0" fontId="8" fillId="0" borderId="2" xfId="4" applyFont="1" applyBorder="1" applyAlignment="1">
      <alignment horizontal="center" vertical="center"/>
    </xf>
    <xf numFmtId="0" fontId="8" fillId="0" borderId="24" xfId="4" applyFont="1" applyBorder="1" applyAlignment="1">
      <alignment horizontal="center" vertical="center"/>
    </xf>
    <xf numFmtId="0" fontId="15" fillId="0" borderId="26" xfId="4" applyFont="1" applyBorder="1" applyAlignment="1">
      <alignment vertical="center" wrapText="1"/>
    </xf>
    <xf numFmtId="0" fontId="15" fillId="0" borderId="35" xfId="4" applyFont="1" applyBorder="1" applyAlignment="1">
      <alignment vertical="center" wrapText="1"/>
    </xf>
    <xf numFmtId="0" fontId="8" fillId="0" borderId="0" xfId="4" applyFont="1" applyAlignment="1">
      <alignment vertical="center" wrapText="1"/>
    </xf>
    <xf numFmtId="0" fontId="31" fillId="0" borderId="0" xfId="4" applyFont="1">
      <alignment vertical="center"/>
    </xf>
    <xf numFmtId="0" fontId="33" fillId="0" borderId="0" xfId="5" applyFont="1">
      <alignment vertical="center"/>
    </xf>
    <xf numFmtId="0" fontId="42" fillId="0" borderId="0" xfId="5" applyFont="1">
      <alignment vertical="center"/>
    </xf>
    <xf numFmtId="0" fontId="33" fillId="0" borderId="0" xfId="5" applyFont="1" applyAlignment="1">
      <alignment horizontal="center" vertical="center"/>
    </xf>
    <xf numFmtId="0" fontId="8" fillId="0" borderId="0" xfId="5" applyFont="1">
      <alignment vertical="center"/>
    </xf>
    <xf numFmtId="0" fontId="33" fillId="0" borderId="0" xfId="5" applyFont="1" applyAlignment="1">
      <alignment horizontal="left" vertical="center"/>
    </xf>
    <xf numFmtId="0" fontId="20" fillId="0" borderId="0" xfId="5" applyFont="1" applyAlignment="1">
      <alignment horizontal="left" vertical="center"/>
    </xf>
    <xf numFmtId="0" fontId="8" fillId="0" borderId="16" xfId="5" applyFont="1" applyBorder="1" applyAlignment="1">
      <alignment horizontal="center" vertical="center"/>
    </xf>
    <xf numFmtId="0" fontId="8" fillId="0" borderId="16" xfId="5" applyFont="1" applyBorder="1" applyAlignment="1">
      <alignment horizontal="center" vertical="center" wrapText="1"/>
    </xf>
    <xf numFmtId="49" fontId="8" fillId="0" borderId="15" xfId="5" applyNumberFormat="1" applyFont="1" applyBorder="1" applyAlignment="1" applyProtection="1">
      <alignment horizontal="center" vertical="center"/>
      <protection locked="0"/>
    </xf>
    <xf numFmtId="0" fontId="52" fillId="0" borderId="10" xfId="2" applyFont="1" applyBorder="1" applyAlignment="1" applyProtection="1">
      <alignment horizontal="center" vertical="center"/>
      <protection locked="0"/>
    </xf>
    <xf numFmtId="0" fontId="36" fillId="0" borderId="10" xfId="0" applyFont="1" applyBorder="1" applyAlignment="1" applyProtection="1">
      <alignment horizontal="center" vertical="center"/>
      <protection locked="0"/>
    </xf>
    <xf numFmtId="12" fontId="36" fillId="0" borderId="10" xfId="0" applyNumberFormat="1" applyFont="1" applyBorder="1" applyProtection="1">
      <alignment vertical="center"/>
      <protection locked="0"/>
    </xf>
    <xf numFmtId="0" fontId="19" fillId="0" borderId="10" xfId="2" applyFont="1" applyBorder="1" applyAlignment="1" applyProtection="1">
      <alignment horizontal="center" vertical="center"/>
      <protection locked="0"/>
    </xf>
    <xf numFmtId="0" fontId="19" fillId="0" borderId="17" xfId="2" applyFont="1" applyBorder="1" applyAlignment="1" applyProtection="1">
      <alignment horizontal="center" vertical="center" wrapText="1"/>
      <protection locked="0"/>
    </xf>
    <xf numFmtId="0" fontId="56" fillId="0" borderId="0" xfId="11" applyFont="1" applyAlignment="1" applyProtection="1">
      <alignment vertical="center"/>
    </xf>
    <xf numFmtId="0" fontId="58" fillId="0" borderId="0" xfId="0" applyFont="1">
      <alignment vertical="center"/>
    </xf>
    <xf numFmtId="0" fontId="47" fillId="0" borderId="0" xfId="7" applyFont="1">
      <alignment vertical="center"/>
    </xf>
    <xf numFmtId="0" fontId="17" fillId="0" borderId="0" xfId="11" applyAlignment="1" applyProtection="1">
      <alignment vertical="center"/>
    </xf>
    <xf numFmtId="0" fontId="20" fillId="0" borderId="0" xfId="5" applyFont="1">
      <alignment vertical="center"/>
    </xf>
    <xf numFmtId="0" fontId="20" fillId="0" borderId="0" xfId="4" applyFont="1">
      <alignment vertical="center"/>
    </xf>
    <xf numFmtId="0" fontId="38" fillId="0" borderId="0" xfId="4" applyFont="1">
      <alignment vertical="center"/>
    </xf>
    <xf numFmtId="0" fontId="8" fillId="3" borderId="27" xfId="4" applyFont="1" applyFill="1" applyBorder="1" applyAlignment="1" applyProtection="1">
      <alignment horizontal="center" vertical="center"/>
      <protection locked="0"/>
    </xf>
    <xf numFmtId="0" fontId="8" fillId="3" borderId="28" xfId="4" applyFont="1" applyFill="1" applyBorder="1" applyAlignment="1" applyProtection="1">
      <alignment horizontal="center" vertical="center"/>
      <protection locked="0"/>
    </xf>
    <xf numFmtId="0" fontId="8" fillId="3" borderId="31" xfId="4" applyFont="1" applyFill="1" applyBorder="1" applyAlignment="1" applyProtection="1">
      <alignment horizontal="center" vertical="center"/>
      <protection locked="0"/>
    </xf>
    <xf numFmtId="0" fontId="8" fillId="3" borderId="32" xfId="4" applyFont="1" applyFill="1" applyBorder="1" applyAlignment="1" applyProtection="1">
      <alignment horizontal="center" vertical="center"/>
      <protection locked="0"/>
    </xf>
    <xf numFmtId="0" fontId="8" fillId="3" borderId="36" xfId="4" applyFont="1" applyFill="1" applyBorder="1" applyAlignment="1" applyProtection="1">
      <alignment horizontal="center" vertical="center"/>
      <protection locked="0"/>
    </xf>
    <xf numFmtId="0" fontId="8" fillId="3" borderId="37" xfId="4" applyFont="1" applyFill="1" applyBorder="1" applyAlignment="1" applyProtection="1">
      <alignment horizontal="center" vertical="center"/>
      <protection locked="0"/>
    </xf>
    <xf numFmtId="0" fontId="17" fillId="0" borderId="0" xfId="11">
      <alignment vertical="center"/>
    </xf>
    <xf numFmtId="0" fontId="21" fillId="0" borderId="0" xfId="0" applyFont="1">
      <alignment vertical="center"/>
    </xf>
    <xf numFmtId="0" fontId="14" fillId="0" borderId="15" xfId="0" applyFont="1" applyBorder="1" applyProtection="1">
      <alignment vertical="center"/>
      <protection locked="0"/>
    </xf>
    <xf numFmtId="0" fontId="20" fillId="0" borderId="0" xfId="4" applyFont="1" applyAlignment="1">
      <alignment horizontal="right" vertical="center"/>
    </xf>
    <xf numFmtId="0" fontId="37" fillId="0" borderId="0" xfId="4" applyFont="1">
      <alignment vertical="center"/>
    </xf>
    <xf numFmtId="0" fontId="20" fillId="0" borderId="0" xfId="0" applyFont="1">
      <alignment vertical="center"/>
    </xf>
    <xf numFmtId="0" fontId="48" fillId="0" borderId="0" xfId="0" applyFont="1">
      <alignment vertical="center"/>
    </xf>
    <xf numFmtId="0" fontId="60" fillId="0" borderId="0" xfId="0" applyFont="1" applyAlignment="1">
      <alignment horizontal="right" vertical="center"/>
    </xf>
    <xf numFmtId="0" fontId="22" fillId="0" borderId="0" xfId="0" applyFont="1">
      <alignment vertical="center"/>
    </xf>
    <xf numFmtId="0" fontId="47" fillId="0" borderId="0" xfId="0" applyFont="1" applyAlignment="1">
      <alignment horizontal="center" vertical="center"/>
    </xf>
    <xf numFmtId="0" fontId="53" fillId="0" borderId="0" xfId="0" applyFont="1">
      <alignment vertical="center"/>
    </xf>
    <xf numFmtId="0" fontId="36" fillId="0" borderId="23" xfId="0" applyFont="1" applyBorder="1">
      <alignment vertical="center"/>
    </xf>
    <xf numFmtId="0" fontId="36" fillId="0" borderId="0" xfId="0" applyFont="1">
      <alignment vertical="center"/>
    </xf>
    <xf numFmtId="0" fontId="27" fillId="0" borderId="0" xfId="7" applyFont="1">
      <alignment vertical="center"/>
    </xf>
    <xf numFmtId="0" fontId="53" fillId="0" borderId="0" xfId="7" applyFont="1" applyAlignment="1">
      <alignment vertical="center" wrapText="1"/>
    </xf>
    <xf numFmtId="0" fontId="36" fillId="0" borderId="0" xfId="7" applyFont="1">
      <alignment vertical="center"/>
    </xf>
    <xf numFmtId="0" fontId="19" fillId="0" borderId="0" xfId="2" applyFont="1" applyAlignment="1">
      <alignment vertical="center"/>
    </xf>
    <xf numFmtId="0" fontId="19" fillId="0" borderId="0" xfId="2" applyFont="1" applyAlignment="1">
      <alignment vertical="center" wrapText="1"/>
    </xf>
    <xf numFmtId="0" fontId="31" fillId="0" borderId="0" xfId="7" applyFont="1">
      <alignment vertical="center"/>
    </xf>
    <xf numFmtId="0" fontId="54" fillId="0" borderId="0" xfId="2" applyFont="1" applyAlignment="1">
      <alignment vertical="center" wrapText="1"/>
    </xf>
    <xf numFmtId="0" fontId="25" fillId="0" borderId="0" xfId="2" applyFont="1" applyAlignment="1">
      <alignment vertical="center" wrapText="1"/>
    </xf>
    <xf numFmtId="0" fontId="19" fillId="0" borderId="0" xfId="3" applyFont="1" applyAlignment="1">
      <alignment horizontal="right" vertical="center"/>
    </xf>
    <xf numFmtId="0" fontId="19" fillId="0" borderId="0" xfId="0" applyFont="1">
      <alignment vertical="center"/>
    </xf>
    <xf numFmtId="0" fontId="27" fillId="0" borderId="0" xfId="7" applyFont="1" applyAlignment="1">
      <alignment vertical="top" wrapText="1"/>
    </xf>
    <xf numFmtId="0" fontId="19" fillId="0" borderId="0" xfId="3" applyFont="1" applyAlignment="1">
      <alignment vertical="center" wrapText="1"/>
    </xf>
    <xf numFmtId="0" fontId="23" fillId="0" borderId="51" xfId="0" applyFont="1" applyBorder="1" applyAlignment="1">
      <alignment wrapText="1"/>
    </xf>
    <xf numFmtId="0" fontId="23" fillId="0" borderId="52" xfId="0" applyFont="1" applyBorder="1" applyAlignment="1">
      <alignment wrapText="1"/>
    </xf>
    <xf numFmtId="0" fontId="17" fillId="0" borderId="0" xfId="11" applyBorder="1" applyProtection="1">
      <alignment vertical="center"/>
    </xf>
    <xf numFmtId="0" fontId="8" fillId="0" borderId="0" xfId="0" applyFont="1">
      <alignment vertical="center"/>
    </xf>
    <xf numFmtId="0" fontId="23" fillId="0" borderId="0" xfId="0" applyFont="1" applyAlignment="1">
      <alignment vertical="top" wrapText="1"/>
    </xf>
    <xf numFmtId="0" fontId="18" fillId="0" borderId="0" xfId="0" applyFont="1">
      <alignment vertical="center"/>
    </xf>
    <xf numFmtId="0" fontId="57" fillId="0" borderId="0" xfId="0" applyFont="1">
      <alignment vertical="center"/>
    </xf>
    <xf numFmtId="0" fontId="19" fillId="0" borderId="0" xfId="3" applyFont="1" applyAlignment="1">
      <alignment vertical="center"/>
    </xf>
    <xf numFmtId="0" fontId="36" fillId="0" borderId="0" xfId="0" applyFont="1" applyAlignment="1">
      <alignment horizontal="center" vertical="center"/>
    </xf>
    <xf numFmtId="0" fontId="14" fillId="0" borderId="0" xfId="7" applyFont="1" applyAlignment="1">
      <alignment horizontal="center"/>
    </xf>
    <xf numFmtId="0" fontId="36" fillId="0" borderId="0" xfId="0" applyFont="1" applyAlignment="1">
      <alignment wrapText="1"/>
    </xf>
    <xf numFmtId="0" fontId="36" fillId="0" borderId="0" xfId="0" applyFont="1" applyAlignment="1">
      <alignment vertical="center" wrapText="1"/>
    </xf>
    <xf numFmtId="0" fontId="36" fillId="0" borderId="23" xfId="0" applyFont="1" applyBorder="1" applyAlignment="1">
      <alignment horizontal="center" vertical="center"/>
    </xf>
    <xf numFmtId="0" fontId="53" fillId="0" borderId="0" xfId="0" applyFont="1" applyAlignment="1"/>
    <xf numFmtId="0" fontId="16" fillId="0" borderId="0" xfId="0" applyFont="1">
      <alignment vertical="center"/>
    </xf>
    <xf numFmtId="0" fontId="67" fillId="0" borderId="0" xfId="0" applyFont="1" applyAlignment="1">
      <alignment vertical="top"/>
    </xf>
    <xf numFmtId="0" fontId="8" fillId="0" borderId="0" xfId="3" applyFont="1" applyAlignment="1">
      <alignment vertical="center"/>
    </xf>
    <xf numFmtId="0" fontId="51" fillId="0" borderId="0" xfId="0" applyFont="1">
      <alignment vertical="center"/>
    </xf>
    <xf numFmtId="0" fontId="58" fillId="0" borderId="0" xfId="0" applyFont="1" applyAlignment="1">
      <alignment horizontal="left" vertical="center" indent="1"/>
    </xf>
    <xf numFmtId="0" fontId="49" fillId="0" borderId="0" xfId="0" applyFont="1">
      <alignment vertical="center"/>
    </xf>
    <xf numFmtId="0" fontId="30" fillId="2" borderId="15" xfId="7" applyFont="1" applyFill="1" applyBorder="1" applyAlignment="1">
      <alignment horizontal="center" vertical="center"/>
    </xf>
    <xf numFmtId="20" fontId="27" fillId="0" borderId="0" xfId="7" applyNumberFormat="1" applyFont="1">
      <alignment vertical="center"/>
    </xf>
    <xf numFmtId="0" fontId="28" fillId="0" borderId="0" xfId="7" applyFont="1">
      <alignment vertical="center"/>
    </xf>
    <xf numFmtId="0" fontId="30" fillId="2" borderId="2" xfId="7" applyFont="1" applyFill="1" applyBorder="1" applyAlignment="1">
      <alignment horizontal="center" vertical="center"/>
    </xf>
    <xf numFmtId="0" fontId="14" fillId="2" borderId="16" xfId="7" applyFont="1" applyFill="1" applyBorder="1" applyAlignment="1">
      <alignment horizontal="center" vertical="center"/>
    </xf>
    <xf numFmtId="0" fontId="30" fillId="3" borderId="66" xfId="7" applyFont="1" applyFill="1" applyBorder="1" applyAlignment="1" applyProtection="1">
      <alignment vertical="center" wrapText="1"/>
      <protection locked="0"/>
    </xf>
    <xf numFmtId="178" fontId="30" fillId="3" borderId="67" xfId="7" applyNumberFormat="1" applyFont="1" applyFill="1" applyBorder="1" applyAlignment="1" applyProtection="1">
      <alignment horizontal="center" vertical="center"/>
      <protection locked="0"/>
    </xf>
    <xf numFmtId="0" fontId="30" fillId="3" borderId="15" xfId="7" applyFont="1" applyFill="1" applyBorder="1" applyAlignment="1" applyProtection="1">
      <alignment vertical="center" wrapText="1"/>
      <protection locked="0"/>
    </xf>
    <xf numFmtId="178" fontId="30" fillId="3" borderId="21" xfId="7" applyNumberFormat="1" applyFont="1" applyFill="1" applyBorder="1" applyAlignment="1" applyProtection="1">
      <alignment horizontal="center" vertical="center"/>
      <protection locked="0"/>
    </xf>
    <xf numFmtId="0" fontId="30" fillId="3" borderId="72" xfId="7" applyFont="1" applyFill="1" applyBorder="1" applyAlignment="1" applyProtection="1">
      <alignment vertical="center" wrapText="1"/>
      <protection locked="0"/>
    </xf>
    <xf numFmtId="178" fontId="30" fillId="3" borderId="73" xfId="7" applyNumberFormat="1" applyFont="1" applyFill="1" applyBorder="1" applyAlignment="1" applyProtection="1">
      <alignment horizontal="center" vertical="center"/>
      <protection locked="0"/>
    </xf>
    <xf numFmtId="0" fontId="20" fillId="0" borderId="0" xfId="6" applyFont="1" applyAlignment="1">
      <alignment vertical="center"/>
    </xf>
    <xf numFmtId="0" fontId="19" fillId="0" borderId="0" xfId="6" applyFont="1" applyAlignment="1">
      <alignment horizontal="center" vertical="center"/>
    </xf>
    <xf numFmtId="0" fontId="19" fillId="0" borderId="0" xfId="6" applyFont="1" applyAlignment="1">
      <alignment horizontal="left" vertical="center"/>
    </xf>
    <xf numFmtId="0" fontId="19" fillId="0" borderId="0" xfId="6" applyFont="1" applyAlignment="1">
      <alignment vertical="center"/>
    </xf>
    <xf numFmtId="0" fontId="25" fillId="0" borderId="0" xfId="6" applyFont="1" applyAlignment="1">
      <alignment vertical="center"/>
    </xf>
    <xf numFmtId="0" fontId="33" fillId="0" borderId="0" xfId="6" applyFont="1"/>
    <xf numFmtId="0" fontId="33" fillId="0" borderId="0" xfId="6" applyFont="1" applyAlignment="1">
      <alignment vertical="center"/>
    </xf>
    <xf numFmtId="0" fontId="8" fillId="0" borderId="0" xfId="6" applyFont="1" applyAlignment="1">
      <alignment vertical="center"/>
    </xf>
    <xf numFmtId="0" fontId="8" fillId="2" borderId="15" xfId="6" applyFont="1" applyFill="1" applyBorder="1" applyAlignment="1">
      <alignment horizontal="center" vertical="center"/>
    </xf>
    <xf numFmtId="0" fontId="32" fillId="0" borderId="0" xfId="6" applyFont="1" applyAlignment="1">
      <alignment vertical="center"/>
    </xf>
    <xf numFmtId="0" fontId="30" fillId="2" borderId="3" xfId="7" applyFont="1" applyFill="1" applyBorder="1" applyAlignment="1">
      <alignment horizontal="left" vertical="center" indent="6" readingOrder="1"/>
    </xf>
    <xf numFmtId="0" fontId="15" fillId="0" borderId="0" xfId="6" applyFont="1"/>
    <xf numFmtId="49" fontId="8" fillId="0" borderId="16" xfId="6" applyNumberFormat="1" applyFont="1" applyBorder="1" applyAlignment="1">
      <alignment horizontal="center" vertical="center"/>
    </xf>
    <xf numFmtId="38" fontId="25" fillId="0" borderId="10" xfId="10" applyFont="1" applyFill="1" applyBorder="1" applyAlignment="1" applyProtection="1">
      <alignment horizontal="center" vertical="center"/>
      <protection locked="0"/>
    </xf>
    <xf numFmtId="0" fontId="8" fillId="0" borderId="53"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15" fillId="0" borderId="0" xfId="2" applyFont="1" applyAlignment="1">
      <alignment horizontal="left" vertical="center"/>
    </xf>
    <xf numFmtId="0" fontId="16" fillId="0" borderId="18" xfId="0" applyFont="1" applyBorder="1" applyAlignment="1">
      <alignment horizontal="right" vertical="center"/>
    </xf>
    <xf numFmtId="179" fontId="16" fillId="4" borderId="53" xfId="0" applyNumberFormat="1" applyFont="1" applyFill="1" applyBorder="1" applyAlignment="1">
      <alignment horizontal="center" vertical="center"/>
    </xf>
    <xf numFmtId="0" fontId="15" fillId="0" borderId="0" xfId="6" applyFont="1" applyAlignment="1">
      <alignment vertical="center"/>
    </xf>
    <xf numFmtId="0" fontId="41" fillId="0" borderId="0" xfId="0" applyFont="1">
      <alignment vertical="center"/>
    </xf>
    <xf numFmtId="0" fontId="38" fillId="0" borderId="0" xfId="9" applyFont="1">
      <alignment vertical="center"/>
    </xf>
    <xf numFmtId="0" fontId="8" fillId="0" borderId="0" xfId="9" applyFont="1">
      <alignment vertical="center"/>
    </xf>
    <xf numFmtId="0" fontId="15" fillId="0" borderId="0" xfId="9" applyFont="1">
      <alignment vertical="center"/>
    </xf>
    <xf numFmtId="0" fontId="39" fillId="0" borderId="0" xfId="9" applyFont="1" applyAlignment="1">
      <alignment horizontal="center" vertical="center"/>
    </xf>
    <xf numFmtId="0" fontId="23" fillId="0" borderId="0" xfId="9" applyFont="1" applyAlignment="1">
      <alignment horizontal="left"/>
    </xf>
    <xf numFmtId="0" fontId="15" fillId="0" borderId="0" xfId="9" applyFont="1" applyAlignment="1">
      <alignment horizontal="center" vertical="center"/>
    </xf>
    <xf numFmtId="0" fontId="23" fillId="0" borderId="0" xfId="9" applyFont="1" applyAlignment="1">
      <alignment horizontal="center" vertical="top"/>
    </xf>
    <xf numFmtId="0" fontId="21" fillId="0" borderId="0" xfId="0" applyFont="1" applyAlignment="1">
      <alignment vertical="top"/>
    </xf>
    <xf numFmtId="177" fontId="14" fillId="0" borderId="0" xfId="0" applyNumberFormat="1" applyFont="1" applyAlignment="1">
      <alignment horizontal="center" vertical="center"/>
    </xf>
    <xf numFmtId="0" fontId="14" fillId="0" borderId="19" xfId="0" applyFont="1" applyBorder="1" applyAlignment="1" applyProtection="1">
      <alignment horizontal="center" vertical="center"/>
      <protection locked="0"/>
    </xf>
    <xf numFmtId="0" fontId="14" fillId="0" borderId="66" xfId="0" applyFont="1" applyBorder="1" applyProtection="1">
      <alignment vertical="center"/>
      <protection locked="0"/>
    </xf>
    <xf numFmtId="0" fontId="14" fillId="0" borderId="20" xfId="0" applyFont="1" applyBorder="1" applyAlignment="1" applyProtection="1">
      <alignment horizontal="center" vertical="center"/>
      <protection locked="0"/>
    </xf>
    <xf numFmtId="0" fontId="14" fillId="0" borderId="77" xfId="0" applyFont="1" applyBorder="1" applyAlignment="1" applyProtection="1">
      <alignment horizontal="center" vertical="center"/>
      <protection locked="0"/>
    </xf>
    <xf numFmtId="0" fontId="14" fillId="0" borderId="72" xfId="0" applyFont="1" applyBorder="1" applyProtection="1">
      <alignment vertical="center"/>
      <protection locked="0"/>
    </xf>
    <xf numFmtId="0" fontId="8" fillId="0" borderId="0" xfId="2" applyFont="1" applyAlignment="1">
      <alignment horizontal="left" vertical="center"/>
    </xf>
    <xf numFmtId="0" fontId="19" fillId="2" borderId="0" xfId="6" applyFont="1" applyFill="1" applyAlignment="1">
      <alignment vertical="center"/>
    </xf>
    <xf numFmtId="0" fontId="25" fillId="0" borderId="0" xfId="9" applyFont="1">
      <alignment vertical="center"/>
    </xf>
    <xf numFmtId="0" fontId="34" fillId="0" borderId="0" xfId="9" applyFont="1">
      <alignment vertical="center"/>
    </xf>
    <xf numFmtId="0" fontId="8" fillId="0" borderId="0" xfId="9" applyFont="1" applyAlignment="1">
      <alignment horizontal="center" vertical="center"/>
    </xf>
    <xf numFmtId="38" fontId="15" fillId="5" borderId="15" xfId="10" applyFont="1" applyFill="1" applyBorder="1" applyAlignment="1" applyProtection="1">
      <alignment horizontal="center" vertical="center"/>
    </xf>
    <xf numFmtId="0" fontId="8" fillId="0" borderId="0" xfId="9" applyFont="1" applyAlignment="1">
      <alignment horizontal="left"/>
    </xf>
    <xf numFmtId="0" fontId="40" fillId="0" borderId="0" xfId="9" applyFont="1" applyAlignment="1">
      <alignment horizontal="left" vertical="center"/>
    </xf>
    <xf numFmtId="178" fontId="33" fillId="5" borderId="10" xfId="9" applyNumberFormat="1" applyFont="1" applyFill="1" applyBorder="1" applyAlignment="1">
      <alignment horizontal="center" vertical="center"/>
    </xf>
    <xf numFmtId="0" fontId="8" fillId="0" borderId="0" xfId="4" applyFont="1" applyAlignment="1">
      <alignment horizontal="center" vertical="top"/>
    </xf>
    <xf numFmtId="0" fontId="15" fillId="0" borderId="0" xfId="9" applyFont="1" applyAlignment="1">
      <alignment horizontal="left" vertical="center" indent="2"/>
    </xf>
    <xf numFmtId="0" fontId="21" fillId="0" borderId="0" xfId="0" applyFont="1" applyAlignment="1">
      <alignment horizontal="left" vertical="center"/>
    </xf>
    <xf numFmtId="0" fontId="23" fillId="0" borderId="0" xfId="4" applyFont="1" applyAlignment="1">
      <alignment horizontal="left"/>
    </xf>
    <xf numFmtId="0" fontId="8" fillId="0" borderId="0" xfId="4" applyFont="1" applyAlignment="1">
      <alignment horizontal="center" vertical="center"/>
    </xf>
    <xf numFmtId="178" fontId="26" fillId="8" borderId="10" xfId="9" applyNumberFormat="1" applyFont="1" applyFill="1" applyBorder="1" applyAlignment="1">
      <alignment horizontal="center" vertical="center"/>
    </xf>
    <xf numFmtId="0" fontId="15" fillId="0" borderId="0" xfId="9" applyFont="1" applyAlignment="1">
      <alignment horizontal="left" vertical="center" indent="3"/>
    </xf>
    <xf numFmtId="0" fontId="15" fillId="0" borderId="0" xfId="9" applyFont="1" applyAlignment="1">
      <alignment horizontal="left" vertical="center"/>
    </xf>
    <xf numFmtId="49" fontId="8" fillId="0" borderId="66" xfId="5" applyNumberFormat="1" applyFont="1" applyBorder="1" applyAlignment="1" applyProtection="1">
      <alignment horizontal="center" vertical="center"/>
      <protection locked="0"/>
    </xf>
    <xf numFmtId="49" fontId="8" fillId="0" borderId="72" xfId="5" applyNumberFormat="1" applyFont="1" applyBorder="1" applyAlignment="1" applyProtection="1">
      <alignment horizontal="center" vertical="center"/>
      <protection locked="0"/>
    </xf>
    <xf numFmtId="0" fontId="15" fillId="0" borderId="2" xfId="6" applyFont="1" applyBorder="1" applyAlignment="1">
      <alignment horizontal="right" indent="2"/>
    </xf>
    <xf numFmtId="184" fontId="26" fillId="0" borderId="10" xfId="2" applyNumberFormat="1" applyFont="1" applyBorder="1" applyAlignment="1" applyProtection="1">
      <alignment horizontal="center" vertical="center"/>
      <protection locked="0"/>
    </xf>
    <xf numFmtId="185" fontId="36" fillId="0" borderId="10" xfId="0" applyNumberFormat="1" applyFont="1" applyBorder="1" applyProtection="1">
      <alignment vertical="center"/>
      <protection locked="0"/>
    </xf>
    <xf numFmtId="185" fontId="16" fillId="4" borderId="55" xfId="0" applyNumberFormat="1" applyFont="1" applyFill="1" applyBorder="1" applyAlignment="1">
      <alignment horizontal="center" vertical="center"/>
    </xf>
    <xf numFmtId="12" fontId="14" fillId="0" borderId="66" xfId="0" applyNumberFormat="1" applyFont="1" applyBorder="1" applyAlignment="1" applyProtection="1">
      <alignment horizontal="right" vertical="center"/>
      <protection locked="0"/>
    </xf>
    <xf numFmtId="12" fontId="14" fillId="0" borderId="67" xfId="0" applyNumberFormat="1" applyFont="1" applyBorder="1" applyAlignment="1" applyProtection="1">
      <alignment horizontal="right" vertical="center"/>
      <protection locked="0"/>
    </xf>
    <xf numFmtId="12" fontId="14" fillId="0" borderId="15" xfId="0" applyNumberFormat="1" applyFont="1" applyBorder="1" applyAlignment="1" applyProtection="1">
      <alignment horizontal="right" vertical="center"/>
      <protection locked="0"/>
    </xf>
    <xf numFmtId="12" fontId="14" fillId="0" borderId="21" xfId="0" applyNumberFormat="1" applyFont="1" applyBorder="1" applyAlignment="1" applyProtection="1">
      <alignment horizontal="right" vertical="center"/>
      <protection locked="0"/>
    </xf>
    <xf numFmtId="12" fontId="14" fillId="0" borderId="72" xfId="0" applyNumberFormat="1" applyFont="1" applyBorder="1" applyAlignment="1" applyProtection="1">
      <alignment horizontal="right" vertical="center"/>
      <protection locked="0"/>
    </xf>
    <xf numFmtId="12" fontId="14" fillId="0" borderId="73" xfId="0" applyNumberFormat="1" applyFont="1" applyBorder="1" applyAlignment="1" applyProtection="1">
      <alignment horizontal="right" vertical="center"/>
      <protection locked="0"/>
    </xf>
    <xf numFmtId="186" fontId="16" fillId="4" borderId="55" xfId="0" applyNumberFormat="1" applyFont="1" applyFill="1" applyBorder="1" applyAlignment="1">
      <alignment horizontal="center" vertical="center"/>
    </xf>
    <xf numFmtId="186" fontId="16" fillId="4" borderId="56" xfId="0" applyNumberFormat="1" applyFont="1" applyFill="1" applyBorder="1" applyAlignment="1">
      <alignment horizontal="center" vertical="center"/>
    </xf>
    <xf numFmtId="178" fontId="8" fillId="2" borderId="42" xfId="4" applyNumberFormat="1" applyFont="1" applyFill="1" applyBorder="1" applyAlignment="1" applyProtection="1">
      <alignment horizontal="center" vertical="center" wrapText="1"/>
      <protection locked="0"/>
    </xf>
    <xf numFmtId="178" fontId="8" fillId="2" borderId="45" xfId="4" applyNumberFormat="1" applyFont="1" applyFill="1" applyBorder="1" applyAlignment="1" applyProtection="1">
      <alignment horizontal="center" vertical="center" wrapText="1"/>
      <protection locked="0"/>
    </xf>
    <xf numFmtId="178" fontId="8" fillId="2" borderId="47" xfId="4" applyNumberFormat="1" applyFont="1" applyFill="1" applyBorder="1" applyAlignment="1" applyProtection="1">
      <alignment horizontal="center" vertical="center" wrapText="1"/>
      <protection locked="0"/>
    </xf>
    <xf numFmtId="0" fontId="15" fillId="0" borderId="0" xfId="9" applyFont="1" applyProtection="1">
      <alignment vertical="center"/>
      <protection locked="0"/>
    </xf>
    <xf numFmtId="0" fontId="14" fillId="4" borderId="16" xfId="0" applyFont="1" applyFill="1" applyBorder="1" applyAlignment="1">
      <alignment horizontal="center" vertical="center"/>
    </xf>
    <xf numFmtId="0" fontId="14" fillId="4" borderId="16" xfId="0" applyFont="1" applyFill="1" applyBorder="1">
      <alignment vertical="center"/>
    </xf>
    <xf numFmtId="12" fontId="14" fillId="4" borderId="16" xfId="0" applyNumberFormat="1" applyFont="1" applyFill="1" applyBorder="1" applyAlignment="1">
      <alignment horizontal="right" vertical="center"/>
    </xf>
    <xf numFmtId="185" fontId="14" fillId="4" borderId="16" xfId="0" applyNumberFormat="1" applyFont="1" applyFill="1" applyBorder="1" applyAlignment="1">
      <alignment horizontal="right" vertical="center"/>
    </xf>
    <xf numFmtId="0" fontId="21" fillId="0" borderId="0" xfId="7" quotePrefix="1" applyFont="1">
      <alignment vertical="center"/>
    </xf>
    <xf numFmtId="0" fontId="18" fillId="0" borderId="13" xfId="7" applyFont="1" applyBorder="1" applyAlignment="1">
      <alignment vertical="center" wrapText="1"/>
    </xf>
    <xf numFmtId="0" fontId="18" fillId="0" borderId="50" xfId="7" applyFont="1" applyBorder="1" applyAlignment="1">
      <alignment vertical="center" wrapText="1"/>
    </xf>
    <xf numFmtId="0" fontId="18" fillId="0" borderId="50" xfId="7" applyFont="1" applyBorder="1">
      <alignment vertical="center"/>
    </xf>
    <xf numFmtId="0" fontId="18" fillId="0" borderId="14" xfId="7" applyFont="1" applyBorder="1" applyAlignment="1">
      <alignment vertical="center" wrapText="1"/>
    </xf>
    <xf numFmtId="0" fontId="18" fillId="0" borderId="50" xfId="7" applyFont="1" applyBorder="1" applyAlignment="1">
      <alignment horizontal="center" vertical="center"/>
    </xf>
    <xf numFmtId="0" fontId="18" fillId="0" borderId="13" xfId="7" applyFont="1" applyBorder="1">
      <alignment vertical="center"/>
    </xf>
    <xf numFmtId="0" fontId="18" fillId="0" borderId="14" xfId="7" applyFont="1" applyBorder="1">
      <alignment vertical="center"/>
    </xf>
    <xf numFmtId="0" fontId="65" fillId="0" borderId="13" xfId="0" applyFont="1" applyBorder="1">
      <alignment vertical="center"/>
    </xf>
    <xf numFmtId="0" fontId="65" fillId="0" borderId="50" xfId="0" applyFont="1" applyBorder="1">
      <alignment vertical="center"/>
    </xf>
    <xf numFmtId="0" fontId="65" fillId="0" borderId="14" xfId="0" applyFont="1" applyBorder="1">
      <alignment vertical="center"/>
    </xf>
    <xf numFmtId="0" fontId="8" fillId="0" borderId="50" xfId="7" applyFont="1" applyBorder="1">
      <alignment vertical="center"/>
    </xf>
    <xf numFmtId="0" fontId="8" fillId="0" borderId="14" xfId="7" applyFont="1" applyBorder="1">
      <alignment vertical="center"/>
    </xf>
    <xf numFmtId="0" fontId="25" fillId="0" borderId="51" xfId="7" applyFont="1" applyBorder="1">
      <alignment vertical="center"/>
    </xf>
    <xf numFmtId="0" fontId="8" fillId="0" borderId="52" xfId="7" applyFont="1" applyBorder="1">
      <alignment vertical="center"/>
    </xf>
    <xf numFmtId="0" fontId="8" fillId="0" borderId="60" xfId="7" applyFont="1" applyBorder="1">
      <alignment vertical="center"/>
    </xf>
    <xf numFmtId="0" fontId="8" fillId="0" borderId="0" xfId="7" applyFont="1">
      <alignment vertical="center"/>
    </xf>
    <xf numFmtId="0" fontId="8" fillId="0" borderId="53" xfId="7" applyFont="1" applyBorder="1" applyAlignment="1">
      <alignment horizontal="center" vertical="center" wrapText="1"/>
    </xf>
    <xf numFmtId="0" fontId="8" fillId="0" borderId="54" xfId="7" applyFont="1" applyBorder="1" applyAlignment="1">
      <alignment horizontal="center" vertical="center" wrapText="1"/>
    </xf>
    <xf numFmtId="49" fontId="8" fillId="0" borderId="55" xfId="7" applyNumberFormat="1" applyFont="1" applyBorder="1" applyAlignment="1">
      <alignment horizontal="center" vertical="center" wrapText="1"/>
    </xf>
    <xf numFmtId="0" fontId="8" fillId="0" borderId="55" xfId="7" applyFont="1" applyBorder="1" applyAlignment="1">
      <alignment horizontal="center" vertical="center" wrapText="1"/>
    </xf>
    <xf numFmtId="0" fontId="8" fillId="0" borderId="56" xfId="7" applyFont="1" applyBorder="1" applyAlignment="1">
      <alignment horizontal="center" vertical="center" wrapText="1"/>
    </xf>
    <xf numFmtId="0" fontId="8" fillId="0" borderId="55" xfId="7" applyFont="1" applyBorder="1" applyAlignment="1">
      <alignment horizontal="center" vertical="center"/>
    </xf>
    <xf numFmtId="0" fontId="8" fillId="0" borderId="56" xfId="7" applyFont="1" applyBorder="1" applyAlignment="1">
      <alignment horizontal="center" vertical="center"/>
    </xf>
    <xf numFmtId="0" fontId="8" fillId="0" borderId="50" xfId="7" applyFont="1" applyBorder="1" applyAlignment="1">
      <alignment horizontal="center" vertical="center"/>
    </xf>
    <xf numFmtId="12" fontId="8" fillId="0" borderId="56" xfId="7" applyNumberFormat="1" applyFont="1" applyBorder="1" applyAlignment="1">
      <alignment horizontal="center" vertical="center" wrapText="1"/>
    </xf>
    <xf numFmtId="12" fontId="8" fillId="0" borderId="55" xfId="7" applyNumberFormat="1" applyFont="1" applyBorder="1" applyAlignment="1">
      <alignment horizontal="center" vertical="center" wrapText="1"/>
    </xf>
    <xf numFmtId="0" fontId="8" fillId="3" borderId="53" xfId="7" applyFont="1" applyFill="1" applyBorder="1" applyAlignment="1">
      <alignment horizontal="center" vertical="center" wrapText="1"/>
    </xf>
    <xf numFmtId="0" fontId="8" fillId="3" borderId="55" xfId="7" applyFont="1" applyFill="1" applyBorder="1" applyAlignment="1">
      <alignment horizontal="center" vertical="center" wrapText="1"/>
    </xf>
    <xf numFmtId="0" fontId="8" fillId="3" borderId="56" xfId="7" applyFont="1" applyFill="1" applyBorder="1" applyAlignment="1">
      <alignment horizontal="center" vertical="center" wrapText="1"/>
    </xf>
    <xf numFmtId="0" fontId="8" fillId="3" borderId="54" xfId="7" applyFont="1" applyFill="1" applyBorder="1" applyAlignment="1">
      <alignment horizontal="center" vertical="center" wrapText="1"/>
    </xf>
    <xf numFmtId="0" fontId="18" fillId="0" borderId="53" xfId="7" applyFont="1" applyBorder="1" applyAlignment="1">
      <alignment horizontal="center" vertical="center" wrapText="1"/>
    </xf>
    <xf numFmtId="183" fontId="8" fillId="0" borderId="54" xfId="7" applyNumberFormat="1" applyFont="1" applyBorder="1" applyAlignment="1">
      <alignment horizontal="center" vertical="center"/>
    </xf>
    <xf numFmtId="183" fontId="8" fillId="0" borderId="55" xfId="7" applyNumberFormat="1" applyFont="1" applyBorder="1" applyAlignment="1">
      <alignment horizontal="center" vertical="center"/>
    </xf>
    <xf numFmtId="0" fontId="8" fillId="0" borderId="58" xfId="3" applyFont="1" applyBorder="1" applyAlignment="1">
      <alignment horizontal="center" vertical="center"/>
    </xf>
    <xf numFmtId="0" fontId="8" fillId="0" borderId="58" xfId="3" applyFont="1" applyBorder="1" applyAlignment="1">
      <alignment horizontal="center" vertical="center" wrapText="1"/>
    </xf>
    <xf numFmtId="0" fontId="8" fillId="0" borderId="59" xfId="3" applyFont="1" applyBorder="1" applyAlignment="1">
      <alignment horizontal="center" vertical="center" wrapText="1"/>
    </xf>
    <xf numFmtId="176" fontId="44" fillId="0" borderId="53" xfId="7" applyNumberFormat="1" applyFont="1" applyBorder="1" applyAlignment="1">
      <alignment horizontal="center" vertical="center" wrapText="1"/>
    </xf>
    <xf numFmtId="176" fontId="44" fillId="0" borderId="54" xfId="7" applyNumberFormat="1" applyFont="1" applyBorder="1" applyAlignment="1">
      <alignment horizontal="center" vertical="center" wrapText="1"/>
    </xf>
    <xf numFmtId="182" fontId="44" fillId="0" borderId="55" xfId="7" applyNumberFormat="1" applyFont="1" applyBorder="1" applyAlignment="1">
      <alignment horizontal="center" vertical="center" wrapText="1"/>
    </xf>
    <xf numFmtId="176" fontId="44" fillId="0" borderId="55" xfId="7" applyNumberFormat="1" applyFont="1" applyBorder="1" applyAlignment="1">
      <alignment horizontal="center" vertical="center" wrapText="1"/>
    </xf>
    <xf numFmtId="176" fontId="44" fillId="0" borderId="57" xfId="7" applyNumberFormat="1" applyFont="1" applyBorder="1" applyAlignment="1">
      <alignment horizontal="center" vertical="center" wrapText="1"/>
    </xf>
    <xf numFmtId="176" fontId="44" fillId="0" borderId="56" xfId="7" applyNumberFormat="1" applyFont="1" applyBorder="1" applyAlignment="1">
      <alignment horizontal="center" vertical="center" wrapText="1"/>
    </xf>
    <xf numFmtId="0" fontId="44" fillId="0" borderId="55" xfId="7" applyFont="1" applyBorder="1" applyAlignment="1">
      <alignment horizontal="center" vertical="center" wrapText="1"/>
    </xf>
    <xf numFmtId="0" fontId="44" fillId="0" borderId="56" xfId="7" applyFont="1" applyBorder="1" applyAlignment="1">
      <alignment horizontal="center" vertical="center" wrapText="1"/>
    </xf>
    <xf numFmtId="0" fontId="44" fillId="0" borderId="50" xfId="7" applyFont="1" applyBorder="1" applyAlignment="1">
      <alignment horizontal="center" vertical="center" wrapText="1"/>
    </xf>
    <xf numFmtId="38" fontId="44" fillId="0" borderId="53" xfId="7" applyNumberFormat="1" applyFont="1" applyBorder="1" applyAlignment="1">
      <alignment horizontal="center" vertical="center" wrapText="1"/>
    </xf>
    <xf numFmtId="38" fontId="44" fillId="0" borderId="55" xfId="7" applyNumberFormat="1" applyFont="1" applyBorder="1" applyAlignment="1">
      <alignment horizontal="center" vertical="center" wrapText="1"/>
    </xf>
    <xf numFmtId="12" fontId="44" fillId="0" borderId="56" xfId="7" applyNumberFormat="1" applyFont="1" applyBorder="1" applyAlignment="1">
      <alignment horizontal="center" vertical="center" wrapText="1"/>
    </xf>
    <xf numFmtId="185" fontId="44" fillId="0" borderId="55" xfId="7" applyNumberFormat="1" applyFont="1" applyBorder="1" applyAlignment="1">
      <alignment horizontal="center" vertical="center" wrapText="1"/>
    </xf>
    <xf numFmtId="0" fontId="44" fillId="0" borderId="53" xfId="7" applyFont="1" applyBorder="1" applyAlignment="1">
      <alignment horizontal="center" vertical="center" wrapText="1"/>
    </xf>
    <xf numFmtId="0" fontId="44" fillId="0" borderId="54" xfId="7" applyFont="1" applyBorder="1" applyAlignment="1">
      <alignment horizontal="center" vertical="center" wrapText="1"/>
    </xf>
    <xf numFmtId="185" fontId="46" fillId="2" borderId="54" xfId="5" applyNumberFormat="1" applyFont="1" applyFill="1" applyBorder="1">
      <alignment vertical="center"/>
    </xf>
    <xf numFmtId="13" fontId="45" fillId="3" borderId="53" xfId="7" applyNumberFormat="1" applyFont="1" applyFill="1" applyBorder="1" applyAlignment="1">
      <alignment horizontal="center" vertical="center" wrapText="1"/>
    </xf>
    <xf numFmtId="181" fontId="45" fillId="3" borderId="55" xfId="7" applyNumberFormat="1" applyFont="1" applyFill="1" applyBorder="1" applyAlignment="1">
      <alignment horizontal="center" vertical="center" wrapText="1"/>
    </xf>
    <xf numFmtId="13" fontId="45" fillId="3" borderId="55" xfId="7" applyNumberFormat="1" applyFont="1" applyFill="1" applyBorder="1" applyAlignment="1">
      <alignment horizontal="center" vertical="center" wrapText="1"/>
    </xf>
    <xf numFmtId="3" fontId="45" fillId="3" borderId="56" xfId="7" applyNumberFormat="1" applyFont="1" applyFill="1" applyBorder="1" applyAlignment="1">
      <alignment horizontal="center" vertical="center" wrapText="1"/>
    </xf>
    <xf numFmtId="0" fontId="44" fillId="3" borderId="53" xfId="7" applyFont="1" applyFill="1" applyBorder="1" applyAlignment="1">
      <alignment horizontal="center" vertical="center" wrapText="1"/>
    </xf>
    <xf numFmtId="0" fontId="44" fillId="3" borderId="54" xfId="7" applyFont="1" applyFill="1" applyBorder="1" applyAlignment="1">
      <alignment horizontal="center" vertical="center" wrapText="1"/>
    </xf>
    <xf numFmtId="0" fontId="44" fillId="3" borderId="55" xfId="7" applyFont="1" applyFill="1" applyBorder="1" applyAlignment="1">
      <alignment vertical="center" wrapText="1"/>
    </xf>
    <xf numFmtId="12" fontId="44" fillId="3" borderId="56" xfId="7" applyNumberFormat="1" applyFont="1" applyFill="1" applyBorder="1" applyAlignment="1">
      <alignment vertical="center" wrapText="1"/>
    </xf>
    <xf numFmtId="0" fontId="61" fillId="0" borderId="53" xfId="7" applyFont="1" applyBorder="1" applyAlignment="1">
      <alignment horizontal="center" vertical="center" wrapText="1"/>
    </xf>
    <xf numFmtId="0" fontId="61" fillId="0" borderId="55" xfId="7" applyFont="1" applyBorder="1" applyAlignment="1">
      <alignment horizontal="center" vertical="center" wrapText="1"/>
    </xf>
    <xf numFmtId="180" fontId="44" fillId="0" borderId="53" xfId="7" applyNumberFormat="1" applyFont="1" applyBorder="1" applyAlignment="1">
      <alignment horizontal="center" vertical="center" wrapText="1"/>
    </xf>
    <xf numFmtId="0" fontId="8" fillId="7" borderId="55" xfId="0" applyFont="1" applyFill="1" applyBorder="1" applyAlignment="1">
      <alignment horizontal="center" vertical="center"/>
    </xf>
    <xf numFmtId="0" fontId="8" fillId="7" borderId="55" xfId="0" applyFont="1" applyFill="1" applyBorder="1">
      <alignment vertical="center"/>
    </xf>
    <xf numFmtId="0" fontId="21" fillId="0" borderId="0" xfId="7" applyFont="1" applyAlignment="1">
      <alignment vertical="center" wrapText="1"/>
    </xf>
    <xf numFmtId="0" fontId="44" fillId="0" borderId="0" xfId="7" applyFont="1" applyAlignment="1">
      <alignment horizontal="center" vertical="center" wrapText="1"/>
    </xf>
    <xf numFmtId="176" fontId="44" fillId="0" borderId="0" xfId="7" applyNumberFormat="1" applyFont="1" applyAlignment="1">
      <alignment horizontal="center" vertical="center" wrapText="1"/>
    </xf>
    <xf numFmtId="182" fontId="44" fillId="0" borderId="0" xfId="7" applyNumberFormat="1" applyFont="1" applyAlignment="1">
      <alignment horizontal="center" vertical="center" wrapText="1"/>
    </xf>
    <xf numFmtId="38" fontId="44" fillId="0" borderId="0" xfId="7" applyNumberFormat="1" applyFont="1" applyAlignment="1">
      <alignment horizontal="center" vertical="center" wrapText="1"/>
    </xf>
    <xf numFmtId="12" fontId="44" fillId="0" borderId="0" xfId="7" applyNumberFormat="1" applyFont="1" applyAlignment="1">
      <alignment horizontal="center" vertical="center" wrapText="1"/>
    </xf>
    <xf numFmtId="13" fontId="46" fillId="2" borderId="0" xfId="5" applyNumberFormat="1" applyFont="1" applyFill="1">
      <alignment vertical="center"/>
    </xf>
    <xf numFmtId="13" fontId="45" fillId="0" borderId="0" xfId="7" applyNumberFormat="1" applyFont="1" applyAlignment="1">
      <alignment horizontal="center" vertical="center" wrapText="1"/>
    </xf>
    <xf numFmtId="181" fontId="45" fillId="0" borderId="0" xfId="7" applyNumberFormat="1" applyFont="1" applyAlignment="1">
      <alignment horizontal="center" vertical="center" wrapText="1"/>
    </xf>
    <xf numFmtId="3" fontId="45" fillId="0" borderId="0" xfId="7" applyNumberFormat="1" applyFont="1" applyAlignment="1">
      <alignment horizontal="center" vertical="center" wrapText="1"/>
    </xf>
    <xf numFmtId="0" fontId="44" fillId="0" borderId="0" xfId="7" applyFont="1" applyAlignment="1">
      <alignment vertical="center" wrapText="1"/>
    </xf>
    <xf numFmtId="0" fontId="66" fillId="0" borderId="0" xfId="7" applyFont="1">
      <alignment vertical="center"/>
    </xf>
    <xf numFmtId="0" fontId="14" fillId="0" borderId="0" xfId="7" applyFont="1">
      <alignment vertical="center"/>
    </xf>
    <xf numFmtId="0" fontId="14" fillId="2" borderId="0" xfId="0" applyFont="1" applyFill="1" applyAlignment="1">
      <alignment horizontal="center" vertical="center"/>
    </xf>
    <xf numFmtId="184" fontId="69" fillId="2" borderId="0" xfId="2" applyNumberFormat="1" applyFont="1" applyFill="1" applyAlignment="1" applyProtection="1">
      <alignment horizontal="center" vertical="center"/>
      <protection locked="0"/>
    </xf>
    <xf numFmtId="180" fontId="8" fillId="7" borderId="55" xfId="0" applyNumberFormat="1" applyFont="1" applyFill="1" applyBorder="1" applyAlignment="1">
      <alignment horizontal="center" vertical="center"/>
    </xf>
    <xf numFmtId="176" fontId="8" fillId="7" borderId="56" xfId="0" applyNumberFormat="1" applyFont="1" applyFill="1" applyBorder="1" applyAlignment="1">
      <alignment horizontal="center" vertical="center" wrapText="1"/>
    </xf>
    <xf numFmtId="0" fontId="30" fillId="3" borderId="15" xfId="7" applyFont="1" applyFill="1" applyBorder="1" applyAlignment="1" applyProtection="1">
      <alignment horizontal="center" vertical="center" wrapText="1"/>
      <protection locked="0"/>
    </xf>
    <xf numFmtId="0" fontId="30" fillId="3" borderId="72" xfId="7" applyFont="1" applyFill="1" applyBorder="1" applyAlignment="1" applyProtection="1">
      <alignment horizontal="center" vertical="center" wrapText="1"/>
      <protection locked="0"/>
    </xf>
    <xf numFmtId="178" fontId="30" fillId="3" borderId="21" xfId="7" applyNumberFormat="1" applyFont="1" applyFill="1" applyBorder="1" applyAlignment="1" applyProtection="1">
      <alignment horizontal="center" vertical="center" shrinkToFit="1"/>
      <protection locked="0"/>
    </xf>
    <xf numFmtId="178" fontId="30" fillId="3" borderId="73" xfId="7" applyNumberFormat="1" applyFont="1" applyFill="1" applyBorder="1" applyAlignment="1" applyProtection="1">
      <alignment horizontal="center" vertical="center" shrinkToFit="1"/>
      <protection locked="0"/>
    </xf>
    <xf numFmtId="0" fontId="30" fillId="3" borderId="66" xfId="7" applyFont="1" applyFill="1" applyBorder="1" applyAlignment="1" applyProtection="1">
      <alignment horizontal="center" vertical="center" wrapText="1"/>
      <protection locked="0"/>
    </xf>
    <xf numFmtId="178" fontId="30" fillId="3" borderId="67" xfId="7" applyNumberFormat="1" applyFont="1" applyFill="1" applyBorder="1" applyAlignment="1" applyProtection="1">
      <alignment horizontal="center" vertical="center" shrinkToFit="1"/>
      <protection locked="0"/>
    </xf>
    <xf numFmtId="0" fontId="30" fillId="2" borderId="71" xfId="7" applyFont="1" applyFill="1" applyBorder="1" applyAlignment="1">
      <alignment horizontal="center" vertical="center"/>
    </xf>
    <xf numFmtId="185" fontId="14" fillId="0" borderId="66" xfId="0" applyNumberFormat="1" applyFont="1" applyBorder="1" applyAlignment="1" applyProtection="1">
      <alignment horizontal="right" vertical="center"/>
      <protection locked="0"/>
    </xf>
    <xf numFmtId="185" fontId="14" fillId="0" borderId="15" xfId="0" applyNumberFormat="1" applyFont="1" applyBorder="1" applyAlignment="1" applyProtection="1">
      <alignment horizontal="right" vertical="center"/>
      <protection locked="0"/>
    </xf>
    <xf numFmtId="185" fontId="14" fillId="0" borderId="72" xfId="0" applyNumberFormat="1" applyFont="1" applyBorder="1" applyAlignment="1" applyProtection="1">
      <alignment horizontal="right" vertical="center"/>
      <protection locked="0"/>
    </xf>
    <xf numFmtId="40" fontId="15" fillId="5" borderId="15" xfId="10" applyNumberFormat="1" applyFont="1" applyFill="1" applyBorder="1" applyAlignment="1" applyProtection="1">
      <alignment horizontal="center" vertical="center"/>
    </xf>
    <xf numFmtId="0" fontId="43" fillId="0" borderId="0" xfId="5" applyFont="1">
      <alignment vertical="center"/>
    </xf>
    <xf numFmtId="0" fontId="38" fillId="0" borderId="0" xfId="5" applyFont="1" applyAlignment="1">
      <alignment horizontal="left" vertical="center"/>
    </xf>
    <xf numFmtId="0" fontId="8" fillId="0" borderId="15" xfId="5" applyFont="1" applyBorder="1" applyAlignment="1">
      <alignment horizontal="center" vertical="center"/>
    </xf>
    <xf numFmtId="49" fontId="8" fillId="0" borderId="16" xfId="5" applyNumberFormat="1" applyFont="1" applyBorder="1" applyAlignment="1">
      <alignment horizontal="center" vertical="center" wrapText="1"/>
    </xf>
    <xf numFmtId="0" fontId="33" fillId="0" borderId="2" xfId="5" applyFont="1" applyBorder="1" applyAlignment="1">
      <alignment horizontal="center" vertical="center"/>
    </xf>
    <xf numFmtId="0" fontId="8" fillId="0" borderId="19" xfId="5" applyFont="1" applyBorder="1" applyAlignment="1">
      <alignment horizontal="center" vertical="center"/>
    </xf>
    <xf numFmtId="0" fontId="8" fillId="0" borderId="66" xfId="5" applyFont="1" applyBorder="1" applyAlignment="1">
      <alignment horizontal="center" vertical="center"/>
    </xf>
    <xf numFmtId="0" fontId="8" fillId="0" borderId="66" xfId="5" applyFont="1" applyBorder="1" applyAlignment="1" applyProtection="1">
      <alignment horizontal="center" vertical="center"/>
      <protection locked="0"/>
    </xf>
    <xf numFmtId="0" fontId="15" fillId="0" borderId="2" xfId="5" applyFont="1" applyBorder="1" applyAlignment="1" applyProtection="1">
      <alignment horizontal="center" vertical="center"/>
      <protection locked="0"/>
    </xf>
    <xf numFmtId="0" fontId="8" fillId="0" borderId="20" xfId="5" applyFont="1" applyBorder="1" applyAlignment="1" applyProtection="1">
      <alignment horizontal="center" vertical="center"/>
      <protection locked="0"/>
    </xf>
    <xf numFmtId="0" fontId="8" fillId="0" borderId="15" xfId="5" applyFont="1" applyBorder="1" applyAlignment="1" applyProtection="1">
      <alignment horizontal="center" vertical="center"/>
      <protection locked="0"/>
    </xf>
    <xf numFmtId="0" fontId="8" fillId="0" borderId="78" xfId="5" applyFont="1" applyBorder="1" applyAlignment="1" applyProtection="1">
      <alignment horizontal="center" vertical="center"/>
      <protection locked="0"/>
    </xf>
    <xf numFmtId="0" fontId="33" fillId="0" borderId="0" xfId="5" applyFont="1" applyProtection="1">
      <alignment vertical="center"/>
      <protection locked="0"/>
    </xf>
    <xf numFmtId="0" fontId="8" fillId="0" borderId="77" xfId="5" applyFont="1" applyBorder="1" applyAlignment="1" applyProtection="1">
      <alignment horizontal="center" vertical="center"/>
      <protection locked="0"/>
    </xf>
    <xf numFmtId="0" fontId="8" fillId="0" borderId="72" xfId="5" applyFont="1" applyBorder="1" applyAlignment="1" applyProtection="1">
      <alignment horizontal="center" vertical="center"/>
      <protection locked="0"/>
    </xf>
    <xf numFmtId="55" fontId="8" fillId="0" borderId="72" xfId="5" applyNumberFormat="1" applyFont="1" applyBorder="1" applyAlignment="1" applyProtection="1">
      <alignment horizontal="center" vertical="center"/>
      <protection locked="0"/>
    </xf>
    <xf numFmtId="0" fontId="15" fillId="0" borderId="4" xfId="5" applyFont="1" applyBorder="1" applyAlignment="1">
      <alignment horizontal="right" vertical="center"/>
    </xf>
    <xf numFmtId="0" fontId="8" fillId="0" borderId="35" xfId="5" applyFont="1" applyBorder="1" applyAlignment="1" applyProtection="1">
      <alignment horizontal="center" vertical="center"/>
      <protection locked="0"/>
    </xf>
    <xf numFmtId="49" fontId="8" fillId="0" borderId="78" xfId="5" applyNumberFormat="1" applyFont="1" applyBorder="1" applyAlignment="1" applyProtection="1">
      <alignment horizontal="center" vertical="center"/>
      <protection locked="0"/>
    </xf>
    <xf numFmtId="55" fontId="8" fillId="0" borderId="66" xfId="5" applyNumberFormat="1" applyFont="1" applyBorder="1" applyAlignment="1" applyProtection="1">
      <alignment horizontal="center" vertical="center"/>
      <protection locked="0"/>
    </xf>
    <xf numFmtId="55" fontId="8" fillId="0" borderId="15" xfId="5" applyNumberFormat="1" applyFont="1" applyBorder="1" applyAlignment="1" applyProtection="1">
      <alignment horizontal="center" vertical="center"/>
      <protection locked="0"/>
    </xf>
    <xf numFmtId="0" fontId="40" fillId="0" borderId="0" xfId="5" applyFont="1" applyProtection="1">
      <alignment vertical="center"/>
      <protection locked="0"/>
    </xf>
    <xf numFmtId="0" fontId="70" fillId="0" borderId="0" xfId="7" applyFont="1">
      <alignment vertical="center"/>
    </xf>
    <xf numFmtId="0" fontId="27" fillId="0" borderId="0" xfId="0" applyFont="1">
      <alignment vertical="center"/>
    </xf>
    <xf numFmtId="0" fontId="37" fillId="0" borderId="0" xfId="0" applyFont="1">
      <alignment vertical="center"/>
    </xf>
    <xf numFmtId="0" fontId="8" fillId="0" borderId="16" xfId="7" applyFont="1" applyBorder="1" applyAlignment="1">
      <alignment horizontal="center" vertical="center" wrapText="1"/>
    </xf>
    <xf numFmtId="49" fontId="8" fillId="0" borderId="16" xfId="7" applyNumberFormat="1" applyFont="1" applyBorder="1" applyAlignment="1">
      <alignment horizontal="center" vertical="center" wrapText="1"/>
    </xf>
    <xf numFmtId="0" fontId="8" fillId="0" borderId="16" xfId="7" applyFont="1" applyBorder="1" applyAlignment="1">
      <alignment horizontal="center" vertical="center"/>
    </xf>
    <xf numFmtId="12" fontId="8" fillId="0" borderId="16" xfId="7" applyNumberFormat="1" applyFont="1" applyBorder="1" applyAlignment="1">
      <alignment horizontal="center" vertical="center" wrapText="1"/>
    </xf>
    <xf numFmtId="0" fontId="18" fillId="0" borderId="16" xfId="7" applyFont="1" applyBorder="1" applyAlignment="1">
      <alignment horizontal="center" vertical="center" wrapText="1"/>
    </xf>
    <xf numFmtId="183" fontId="8" fillId="0" borderId="16" xfId="7" applyNumberFormat="1" applyFont="1" applyBorder="1" applyAlignment="1">
      <alignment horizontal="center" vertical="center"/>
    </xf>
    <xf numFmtId="176" fontId="44" fillId="7" borderId="19" xfId="7" applyNumberFormat="1" applyFont="1" applyFill="1" applyBorder="1" applyAlignment="1">
      <alignment horizontal="center" vertical="center" wrapText="1"/>
    </xf>
    <xf numFmtId="176" fontId="44" fillId="7" borderId="66" xfId="7" applyNumberFormat="1" applyFont="1" applyFill="1" applyBorder="1" applyAlignment="1">
      <alignment horizontal="center" vertical="center" wrapText="1"/>
    </xf>
    <xf numFmtId="0" fontId="44" fillId="7" borderId="66" xfId="7" applyFont="1" applyFill="1" applyBorder="1" applyAlignment="1">
      <alignment horizontal="center" vertical="center" wrapText="1"/>
    </xf>
    <xf numFmtId="38" fontId="44" fillId="7" borderId="66" xfId="7" applyNumberFormat="1" applyFont="1" applyFill="1" applyBorder="1" applyAlignment="1">
      <alignment horizontal="center" vertical="center" wrapText="1"/>
    </xf>
    <xf numFmtId="12" fontId="44" fillId="7" borderId="66" xfId="7" applyNumberFormat="1" applyFont="1" applyFill="1" applyBorder="1" applyAlignment="1">
      <alignment horizontal="center" vertical="center" wrapText="1"/>
    </xf>
    <xf numFmtId="185" fontId="44" fillId="7" borderId="66" xfId="7" applyNumberFormat="1" applyFont="1" applyFill="1" applyBorder="1" applyAlignment="1">
      <alignment horizontal="center" vertical="center" wrapText="1"/>
    </xf>
    <xf numFmtId="185" fontId="46" fillId="7" borderId="66" xfId="5" applyNumberFormat="1" applyFont="1" applyFill="1" applyBorder="1">
      <alignment vertical="center"/>
    </xf>
    <xf numFmtId="13" fontId="45" fillId="7" borderId="66" xfId="7" applyNumberFormat="1" applyFont="1" applyFill="1" applyBorder="1" applyAlignment="1">
      <alignment horizontal="center" vertical="center" wrapText="1"/>
    </xf>
    <xf numFmtId="181" fontId="45" fillId="7" borderId="66" xfId="7" applyNumberFormat="1" applyFont="1" applyFill="1" applyBorder="1" applyAlignment="1">
      <alignment horizontal="center" vertical="center" wrapText="1"/>
    </xf>
    <xf numFmtId="3" fontId="45" fillId="7" borderId="66" xfId="7" applyNumberFormat="1" applyFont="1" applyFill="1" applyBorder="1" applyAlignment="1">
      <alignment horizontal="center" vertical="center" wrapText="1"/>
    </xf>
    <xf numFmtId="0" fontId="44" fillId="7" borderId="66" xfId="7" applyFont="1" applyFill="1" applyBorder="1" applyAlignment="1">
      <alignment vertical="center" wrapText="1"/>
    </xf>
    <xf numFmtId="12" fontId="44" fillId="7" borderId="66" xfId="7" applyNumberFormat="1" applyFont="1" applyFill="1" applyBorder="1" applyAlignment="1">
      <alignment vertical="center" wrapText="1"/>
    </xf>
    <xf numFmtId="0" fontId="61" fillId="7" borderId="66" xfId="7" applyFont="1" applyFill="1" applyBorder="1" applyAlignment="1">
      <alignment horizontal="center" vertical="center" wrapText="1"/>
    </xf>
    <xf numFmtId="0" fontId="61" fillId="7" borderId="67" xfId="7" applyFont="1" applyFill="1" applyBorder="1" applyAlignment="1">
      <alignment horizontal="center" vertical="center" wrapText="1"/>
    </xf>
    <xf numFmtId="176" fontId="44" fillId="7" borderId="20" xfId="7" applyNumberFormat="1" applyFont="1" applyFill="1" applyBorder="1" applyAlignment="1">
      <alignment horizontal="center" vertical="center" wrapText="1"/>
    </xf>
    <xf numFmtId="176" fontId="44" fillId="7" borderId="15" xfId="7" applyNumberFormat="1" applyFont="1" applyFill="1" applyBorder="1" applyAlignment="1">
      <alignment horizontal="center" vertical="center" wrapText="1"/>
    </xf>
    <xf numFmtId="182" fontId="44" fillId="7" borderId="15" xfId="7" applyNumberFormat="1" applyFont="1" applyFill="1" applyBorder="1" applyAlignment="1">
      <alignment horizontal="center" vertical="center" wrapText="1"/>
    </xf>
    <xf numFmtId="0" fontId="44" fillId="7" borderId="15" xfId="7" applyFont="1" applyFill="1" applyBorder="1" applyAlignment="1">
      <alignment horizontal="center" vertical="center" wrapText="1"/>
    </xf>
    <xf numFmtId="38" fontId="44" fillId="7" borderId="15" xfId="7" applyNumberFormat="1" applyFont="1" applyFill="1" applyBorder="1" applyAlignment="1">
      <alignment horizontal="center" vertical="center" wrapText="1"/>
    </xf>
    <xf numFmtId="12" fontId="44" fillId="7" borderId="15" xfId="7" applyNumberFormat="1" applyFont="1" applyFill="1" applyBorder="1" applyAlignment="1">
      <alignment horizontal="center" vertical="center" wrapText="1"/>
    </xf>
    <xf numFmtId="185" fontId="44" fillId="7" borderId="15" xfId="7" applyNumberFormat="1" applyFont="1" applyFill="1" applyBorder="1" applyAlignment="1">
      <alignment horizontal="center" vertical="center" wrapText="1"/>
    </xf>
    <xf numFmtId="185" fontId="46" fillId="7" borderId="15" xfId="5" applyNumberFormat="1" applyFont="1" applyFill="1" applyBorder="1">
      <alignment vertical="center"/>
    </xf>
    <xf numFmtId="13" fontId="45" fillId="7" borderId="15" xfId="7" applyNumberFormat="1" applyFont="1" applyFill="1" applyBorder="1" applyAlignment="1">
      <alignment horizontal="center" vertical="center" wrapText="1"/>
    </xf>
    <xf numFmtId="181" fontId="45" fillId="7" borderId="15" xfId="7" applyNumberFormat="1" applyFont="1" applyFill="1" applyBorder="1" applyAlignment="1">
      <alignment horizontal="center" vertical="center" wrapText="1"/>
    </xf>
    <xf numFmtId="3" fontId="45" fillId="7" borderId="15" xfId="7" applyNumberFormat="1" applyFont="1" applyFill="1" applyBorder="1" applyAlignment="1">
      <alignment horizontal="center" vertical="center" wrapText="1"/>
    </xf>
    <xf numFmtId="0" fontId="44" fillId="7" borderId="15" xfId="7" applyFont="1" applyFill="1" applyBorder="1" applyAlignment="1">
      <alignment vertical="center" wrapText="1"/>
    </xf>
    <xf numFmtId="12" fontId="44" fillId="7" borderId="15" xfId="7" applyNumberFormat="1" applyFont="1" applyFill="1" applyBorder="1" applyAlignment="1">
      <alignment vertical="center" wrapText="1"/>
    </xf>
    <xf numFmtId="0" fontId="61" fillId="7" borderId="15" xfId="7" applyFont="1" applyFill="1" applyBorder="1" applyAlignment="1">
      <alignment horizontal="center" vertical="center" wrapText="1"/>
    </xf>
    <xf numFmtId="0" fontId="61" fillId="7" borderId="21" xfId="7" applyFont="1" applyFill="1" applyBorder="1" applyAlignment="1">
      <alignment horizontal="center" vertical="center" wrapText="1"/>
    </xf>
    <xf numFmtId="0" fontId="8" fillId="7" borderId="77" xfId="7" applyFont="1" applyFill="1" applyBorder="1" applyAlignment="1">
      <alignment horizontal="center" vertical="center" wrapText="1"/>
    </xf>
    <xf numFmtId="0" fontId="8" fillId="7" borderId="72" xfId="7" applyFont="1" applyFill="1" applyBorder="1" applyAlignment="1">
      <alignment horizontal="center" vertical="center" wrapText="1"/>
    </xf>
    <xf numFmtId="49" fontId="8" fillId="7" borderId="72" xfId="7" applyNumberFormat="1" applyFont="1" applyFill="1" applyBorder="1" applyAlignment="1">
      <alignment horizontal="center" vertical="center" wrapText="1"/>
    </xf>
    <xf numFmtId="0" fontId="8" fillId="7" borderId="72" xfId="7" applyFont="1" applyFill="1" applyBorder="1" applyAlignment="1">
      <alignment horizontal="center" vertical="center"/>
    </xf>
    <xf numFmtId="12" fontId="8" fillId="7" borderId="72" xfId="7" applyNumberFormat="1" applyFont="1" applyFill="1" applyBorder="1" applyAlignment="1">
      <alignment horizontal="center" vertical="center" wrapText="1"/>
    </xf>
    <xf numFmtId="49" fontId="18" fillId="7" borderId="72" xfId="7" applyNumberFormat="1" applyFont="1" applyFill="1" applyBorder="1" applyAlignment="1">
      <alignment horizontal="center" vertical="center" wrapText="1"/>
    </xf>
    <xf numFmtId="49" fontId="18" fillId="7" borderId="73" xfId="7" applyNumberFormat="1" applyFont="1" applyFill="1" applyBorder="1" applyAlignment="1">
      <alignment horizontal="center" vertical="center" wrapText="1"/>
    </xf>
    <xf numFmtId="0" fontId="6" fillId="3" borderId="0" xfId="3" applyFill="1" applyAlignment="1">
      <alignment horizontal="center" vertical="center"/>
    </xf>
    <xf numFmtId="0" fontId="6" fillId="3" borderId="0" xfId="3" applyFill="1" applyAlignment="1">
      <alignment horizontal="center" vertical="center" shrinkToFit="1"/>
    </xf>
    <xf numFmtId="0" fontId="73" fillId="0" borderId="0" xfId="3" applyFont="1" applyAlignment="1">
      <alignment vertical="center"/>
    </xf>
    <xf numFmtId="0" fontId="6" fillId="0" borderId="0" xfId="3" applyAlignment="1">
      <alignment horizontal="center" vertical="center"/>
    </xf>
    <xf numFmtId="0" fontId="6" fillId="0" borderId="0" xfId="3" applyAlignment="1">
      <alignment vertical="center"/>
    </xf>
    <xf numFmtId="0" fontId="6" fillId="0" borderId="0" xfId="3" applyAlignment="1">
      <alignment vertical="center" shrinkToFit="1"/>
    </xf>
    <xf numFmtId="0" fontId="21" fillId="0" borderId="0" xfId="12" applyFont="1">
      <alignment vertical="center"/>
    </xf>
    <xf numFmtId="0" fontId="25" fillId="0" borderId="0" xfId="12" applyFont="1">
      <alignment vertical="center"/>
    </xf>
    <xf numFmtId="0" fontId="25" fillId="0" borderId="0" xfId="12" quotePrefix="1" applyFont="1">
      <alignment vertical="center"/>
    </xf>
    <xf numFmtId="0" fontId="25" fillId="0" borderId="0" xfId="12" applyFont="1" applyAlignment="1">
      <alignment horizontal="left" vertical="center"/>
    </xf>
    <xf numFmtId="0" fontId="25" fillId="9" borderId="11" xfId="12" applyFont="1" applyFill="1" applyBorder="1" applyAlignment="1">
      <alignment horizontal="center" vertical="top"/>
    </xf>
    <xf numFmtId="0" fontId="25" fillId="9" borderId="7" xfId="12" applyFont="1" applyFill="1" applyBorder="1" applyAlignment="1">
      <alignment horizontal="center" vertical="top"/>
    </xf>
    <xf numFmtId="0" fontId="25" fillId="9" borderId="4" xfId="12" applyFont="1" applyFill="1" applyBorder="1" applyAlignment="1">
      <alignment horizontal="center" vertical="top" wrapText="1"/>
    </xf>
    <xf numFmtId="0" fontId="25" fillId="9" borderId="4" xfId="12" applyFont="1" applyFill="1" applyBorder="1" applyAlignment="1">
      <alignment horizontal="center" vertical="top"/>
    </xf>
    <xf numFmtId="0" fontId="15" fillId="0" borderId="0" xfId="12" applyFont="1" applyAlignment="1">
      <alignment vertical="top"/>
    </xf>
    <xf numFmtId="0" fontId="1" fillId="0" borderId="4" xfId="12" applyBorder="1" applyAlignment="1">
      <alignment horizontal="center"/>
    </xf>
    <xf numFmtId="0" fontId="75" fillId="0" borderId="4" xfId="12" applyFont="1" applyBorder="1" applyAlignment="1">
      <alignment horizontal="center"/>
    </xf>
    <xf numFmtId="0" fontId="75" fillId="0" borderId="4" xfId="12" applyFont="1" applyBorder="1" applyAlignment="1"/>
    <xf numFmtId="0" fontId="1" fillId="0" borderId="4" xfId="12" applyBorder="1" applyAlignment="1"/>
    <xf numFmtId="0" fontId="1" fillId="0" borderId="0" xfId="12" applyAlignment="1"/>
    <xf numFmtId="0" fontId="1" fillId="0" borderId="0" xfId="12" applyAlignment="1">
      <alignment horizontal="center"/>
    </xf>
    <xf numFmtId="0" fontId="76" fillId="0" borderId="0" xfId="12" applyFont="1" applyAlignment="1"/>
    <xf numFmtId="0" fontId="75" fillId="0" borderId="0" xfId="12" applyFont="1" applyAlignment="1">
      <alignment horizontal="center"/>
    </xf>
    <xf numFmtId="0" fontId="75" fillId="0" borderId="0" xfId="12" applyFont="1" applyAlignment="1"/>
    <xf numFmtId="0" fontId="1" fillId="0" borderId="0" xfId="12" applyAlignment="1">
      <alignment shrinkToFit="1"/>
    </xf>
    <xf numFmtId="0" fontId="71" fillId="0" borderId="0" xfId="12" applyFont="1" applyAlignment="1"/>
    <xf numFmtId="0" fontId="71" fillId="0" borderId="0" xfId="12" applyFont="1" applyAlignment="1">
      <alignment horizontal="center"/>
    </xf>
    <xf numFmtId="0" fontId="74" fillId="0" borderId="0" xfId="12" applyFont="1" applyAlignment="1"/>
    <xf numFmtId="0" fontId="1" fillId="0" borderId="0" xfId="12" applyAlignment="1">
      <alignment horizontal="center" shrinkToFit="1"/>
    </xf>
    <xf numFmtId="0" fontId="12" fillId="0" borderId="0" xfId="12" applyFont="1" applyAlignment="1">
      <alignment horizontal="center" vertical="center"/>
    </xf>
    <xf numFmtId="0" fontId="12" fillId="0" borderId="0" xfId="12" applyFont="1">
      <alignment vertical="center"/>
    </xf>
    <xf numFmtId="0" fontId="62" fillId="0" borderId="0" xfId="12" applyFont="1">
      <alignment vertical="center"/>
    </xf>
    <xf numFmtId="0" fontId="64" fillId="0" borderId="0" xfId="12" applyFont="1">
      <alignment vertical="center"/>
    </xf>
    <xf numFmtId="0" fontId="12" fillId="0" borderId="0" xfId="12" applyFont="1" applyAlignment="1">
      <alignment horizontal="left" vertical="center"/>
    </xf>
    <xf numFmtId="0" fontId="63" fillId="0" borderId="0" xfId="12" applyFont="1" applyAlignment="1">
      <alignment horizontal="center" vertical="center"/>
    </xf>
    <xf numFmtId="0" fontId="63" fillId="0" borderId="0" xfId="12" applyFont="1" applyAlignment="1">
      <alignment horizontal="left" vertical="center"/>
    </xf>
    <xf numFmtId="0" fontId="63" fillId="0" borderId="0" xfId="12" applyFont="1">
      <alignment vertical="center"/>
    </xf>
    <xf numFmtId="0" fontId="63" fillId="0" borderId="0" xfId="12" applyFont="1" applyAlignment="1">
      <alignment horizontal="center" vertical="center" wrapText="1"/>
    </xf>
    <xf numFmtId="0" fontId="63" fillId="0" borderId="0" xfId="12" applyFont="1" applyAlignment="1">
      <alignment vertical="center" wrapText="1"/>
    </xf>
    <xf numFmtId="0" fontId="14" fillId="0" borderId="76" xfId="0" applyFont="1" applyBorder="1" applyProtection="1">
      <alignment vertical="center"/>
      <protection locked="0"/>
    </xf>
    <xf numFmtId="0" fontId="16" fillId="4" borderId="16" xfId="0" applyFont="1" applyFill="1" applyBorder="1" applyAlignment="1">
      <alignment horizontal="center" vertical="center"/>
    </xf>
    <xf numFmtId="177" fontId="14" fillId="0" borderId="65" xfId="0" applyNumberFormat="1" applyFont="1" applyBorder="1" applyAlignment="1">
      <alignment horizontal="center" vertical="center"/>
    </xf>
    <xf numFmtId="177" fontId="14" fillId="0" borderId="68" xfId="0" applyNumberFormat="1" applyFont="1" applyBorder="1" applyAlignment="1">
      <alignment horizontal="center" vertical="center"/>
    </xf>
    <xf numFmtId="177" fontId="14" fillId="0" borderId="69" xfId="0" applyNumberFormat="1" applyFont="1" applyBorder="1" applyAlignment="1">
      <alignment horizontal="center" vertical="center"/>
    </xf>
    <xf numFmtId="0" fontId="77" fillId="0" borderId="0" xfId="7" applyFont="1">
      <alignment vertical="center"/>
    </xf>
    <xf numFmtId="0" fontId="37" fillId="0" borderId="0" xfId="7" applyFont="1">
      <alignment vertical="center"/>
    </xf>
    <xf numFmtId="0" fontId="8" fillId="0" borderId="10" xfId="7" applyFont="1" applyBorder="1" applyAlignment="1" applyProtection="1">
      <alignment horizontal="center" vertical="center" wrapText="1" shrinkToFit="1"/>
      <protection locked="0"/>
    </xf>
    <xf numFmtId="3" fontId="15" fillId="0" borderId="74" xfId="6" applyNumberFormat="1" applyFont="1" applyBorder="1" applyAlignment="1" applyProtection="1">
      <alignment horizontal="center" vertical="center"/>
      <protection locked="0"/>
    </xf>
    <xf numFmtId="3" fontId="15" fillId="0" borderId="75" xfId="6" applyNumberFormat="1" applyFont="1" applyBorder="1" applyAlignment="1" applyProtection="1">
      <alignment horizontal="center" vertical="center"/>
      <protection locked="0"/>
    </xf>
    <xf numFmtId="38" fontId="25" fillId="10" borderId="76" xfId="10" applyFont="1" applyFill="1" applyBorder="1" applyAlignment="1" applyProtection="1">
      <alignment horizontal="center" vertical="center"/>
    </xf>
    <xf numFmtId="0" fontId="32" fillId="0" borderId="0" xfId="0" applyFont="1">
      <alignment vertical="center"/>
    </xf>
    <xf numFmtId="0" fontId="22" fillId="0" borderId="0" xfId="0" applyFont="1" applyAlignment="1">
      <alignment vertical="top"/>
    </xf>
    <xf numFmtId="3" fontId="26" fillId="0" borderId="49" xfId="9" applyNumberFormat="1" applyFont="1" applyBorder="1" applyAlignment="1" applyProtection="1">
      <alignment horizontal="center" vertical="center"/>
      <protection locked="0"/>
    </xf>
    <xf numFmtId="0" fontId="21" fillId="0" borderId="0" xfId="3" applyFont="1"/>
    <xf numFmtId="187" fontId="21" fillId="0" borderId="0" xfId="3" applyNumberFormat="1" applyFont="1" applyAlignment="1">
      <alignment horizontal="center"/>
    </xf>
    <xf numFmtId="0" fontId="21" fillId="0" borderId="0" xfId="3" applyFont="1" applyAlignment="1">
      <alignment horizontal="center" vertical="top"/>
    </xf>
    <xf numFmtId="187" fontId="21" fillId="0" borderId="0" xfId="3" applyNumberFormat="1" applyFont="1" applyAlignment="1">
      <alignment horizontal="center" vertical="top"/>
    </xf>
    <xf numFmtId="0" fontId="19" fillId="0" borderId="17" xfId="2" applyFont="1" applyBorder="1" applyAlignment="1" applyProtection="1">
      <alignment horizontal="center" vertical="center"/>
      <protection locked="0"/>
    </xf>
    <xf numFmtId="3" fontId="15" fillId="0" borderId="10" xfId="9" applyNumberFormat="1" applyFont="1" applyBorder="1" applyAlignment="1" applyProtection="1">
      <alignment horizontal="center" vertical="center"/>
      <protection locked="0"/>
    </xf>
    <xf numFmtId="0" fontId="15" fillId="0" borderId="11" xfId="0" applyFont="1" applyBorder="1" applyAlignment="1">
      <alignment vertical="center" wrapText="1"/>
    </xf>
    <xf numFmtId="0" fontId="15" fillId="0" borderId="4" xfId="0" applyFont="1" applyBorder="1" applyAlignment="1">
      <alignment vertical="center" wrapText="1"/>
    </xf>
    <xf numFmtId="0" fontId="15" fillId="0" borderId="7" xfId="0" applyFont="1" applyBorder="1" applyAlignment="1">
      <alignment vertical="center" wrapText="1"/>
    </xf>
    <xf numFmtId="0" fontId="15" fillId="0" borderId="9" xfId="0" applyFont="1" applyBorder="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15" fillId="0" borderId="12" xfId="0" applyFont="1" applyBorder="1" applyAlignment="1">
      <alignment vertical="center" wrapText="1"/>
    </xf>
    <xf numFmtId="0" fontId="15" fillId="0" borderId="1" xfId="0" applyFont="1" applyBorder="1" applyAlignment="1">
      <alignment vertical="center" wrapText="1"/>
    </xf>
    <xf numFmtId="0" fontId="15" fillId="0" borderId="8" xfId="0" applyFont="1" applyBorder="1" applyAlignment="1">
      <alignment vertical="center" wrapText="1"/>
    </xf>
    <xf numFmtId="0" fontId="58" fillId="0" borderId="0" xfId="0" applyFont="1">
      <alignment vertical="center"/>
    </xf>
    <xf numFmtId="0" fontId="58" fillId="0" borderId="23" xfId="0" applyFont="1" applyBorder="1">
      <alignment vertical="center"/>
    </xf>
    <xf numFmtId="0" fontId="54" fillId="0" borderId="0" xfId="0" applyFont="1" applyAlignment="1">
      <alignment vertical="center" wrapText="1"/>
    </xf>
    <xf numFmtId="0" fontId="19" fillId="0" borderId="0" xfId="3" applyFont="1" applyAlignment="1">
      <alignment horizontal="right" vertical="center"/>
    </xf>
    <xf numFmtId="0" fontId="36" fillId="2" borderId="13" xfId="0" applyFont="1" applyFill="1" applyBorder="1" applyAlignment="1" applyProtection="1">
      <alignment horizontal="center" vertical="center"/>
      <protection locked="0"/>
    </xf>
    <xf numFmtId="0" fontId="36" fillId="2" borderId="50" xfId="0" applyFont="1" applyFill="1" applyBorder="1" applyAlignment="1" applyProtection="1">
      <alignment horizontal="center" vertical="center"/>
      <protection locked="0"/>
    </xf>
    <xf numFmtId="0" fontId="36" fillId="2" borderId="14" xfId="0" applyFont="1" applyFill="1" applyBorder="1" applyAlignment="1" applyProtection="1">
      <alignment horizontal="center" vertical="center"/>
      <protection locked="0"/>
    </xf>
    <xf numFmtId="0" fontId="8" fillId="0" borderId="13" xfId="7" applyFont="1" applyBorder="1" applyAlignment="1" applyProtection="1">
      <alignment vertical="center" wrapText="1" shrinkToFit="1"/>
      <protection locked="0"/>
    </xf>
    <xf numFmtId="0" fontId="8" fillId="0" borderId="50" xfId="7" applyFont="1" applyBorder="1" applyAlignment="1" applyProtection="1">
      <alignment vertical="center" wrapText="1" shrinkToFit="1"/>
      <protection locked="0"/>
    </xf>
    <xf numFmtId="0" fontId="8" fillId="0" borderId="14" xfId="7" applyFont="1" applyBorder="1" applyAlignment="1" applyProtection="1">
      <alignment vertical="center" wrapText="1" shrinkToFit="1"/>
      <protection locked="0"/>
    </xf>
    <xf numFmtId="0" fontId="19" fillId="0" borderId="13" xfId="2" applyFont="1" applyBorder="1" applyAlignment="1" applyProtection="1">
      <alignment vertical="center" shrinkToFit="1"/>
      <protection locked="0"/>
    </xf>
    <xf numFmtId="0" fontId="19" fillId="0" borderId="50" xfId="2" applyFont="1" applyBorder="1" applyAlignment="1" applyProtection="1">
      <alignment vertical="center" shrinkToFit="1"/>
      <protection locked="0"/>
    </xf>
    <xf numFmtId="0" fontId="19" fillId="0" borderId="14" xfId="2" applyFont="1" applyBorder="1" applyAlignment="1" applyProtection="1">
      <alignment vertical="center" shrinkToFit="1"/>
      <protection locked="0"/>
    </xf>
    <xf numFmtId="0" fontId="36" fillId="0" borderId="13" xfId="0" applyFont="1" applyBorder="1" applyProtection="1">
      <alignment vertical="center"/>
      <protection locked="0"/>
    </xf>
    <xf numFmtId="0" fontId="36" fillId="0" borderId="14" xfId="0" applyFont="1" applyBorder="1" applyProtection="1">
      <alignment vertical="center"/>
      <protection locked="0"/>
    </xf>
    <xf numFmtId="182" fontId="19" fillId="0" borderId="13" xfId="2" applyNumberFormat="1" applyFont="1" applyBorder="1" applyAlignment="1" applyProtection="1">
      <alignment horizontal="center" vertical="center"/>
      <protection locked="0"/>
    </xf>
    <xf numFmtId="182" fontId="19" fillId="0" borderId="14" xfId="2" applyNumberFormat="1" applyFont="1" applyBorder="1" applyAlignment="1" applyProtection="1">
      <alignment horizontal="center" vertical="center"/>
      <protection locked="0"/>
    </xf>
    <xf numFmtId="0" fontId="19" fillId="0" borderId="13" xfId="2" applyFont="1" applyBorder="1" applyAlignment="1" applyProtection="1">
      <alignment horizontal="center" vertical="center"/>
      <protection locked="0"/>
    </xf>
    <xf numFmtId="0" fontId="19" fillId="0" borderId="14" xfId="2" applyFont="1" applyBorder="1" applyAlignment="1" applyProtection="1">
      <alignment horizontal="center" vertical="center"/>
      <protection locked="0"/>
    </xf>
    <xf numFmtId="0" fontId="36" fillId="0" borderId="0" xfId="0" applyFont="1" applyAlignment="1">
      <alignment vertical="center" wrapText="1"/>
    </xf>
    <xf numFmtId="0" fontId="55" fillId="0" borderId="63" xfId="0" applyFont="1" applyBorder="1">
      <alignment vertical="center"/>
    </xf>
    <xf numFmtId="0" fontId="55" fillId="0" borderId="23" xfId="0" applyFont="1" applyBorder="1">
      <alignment vertical="center"/>
    </xf>
    <xf numFmtId="0" fontId="67" fillId="0" borderId="0" xfId="0" applyFont="1" applyAlignment="1">
      <alignment horizontal="left" vertical="center"/>
    </xf>
    <xf numFmtId="0" fontId="25" fillId="0" borderId="0" xfId="2" applyFont="1" applyAlignment="1">
      <alignment vertical="center"/>
    </xf>
    <xf numFmtId="0" fontId="0" fillId="0" borderId="13" xfId="0" applyBorder="1" applyProtection="1">
      <alignment vertical="center"/>
      <protection locked="0"/>
    </xf>
    <xf numFmtId="0" fontId="0" fillId="0" borderId="50" xfId="0" applyBorder="1" applyProtection="1">
      <alignment vertical="center"/>
      <protection locked="0"/>
    </xf>
    <xf numFmtId="0" fontId="0" fillId="0" borderId="14" xfId="0" applyBorder="1" applyProtection="1">
      <alignment vertical="center"/>
      <protection locked="0"/>
    </xf>
    <xf numFmtId="0" fontId="19" fillId="0" borderId="51" xfId="2" applyFont="1" applyBorder="1" applyAlignment="1" applyProtection="1">
      <alignment vertical="center"/>
      <protection locked="0"/>
    </xf>
    <xf numFmtId="0" fontId="19" fillId="0" borderId="52" xfId="2" applyFont="1" applyBorder="1" applyAlignment="1" applyProtection="1">
      <alignment vertical="center"/>
      <protection locked="0"/>
    </xf>
    <xf numFmtId="0" fontId="19" fillId="0" borderId="50" xfId="2" applyFont="1" applyBorder="1" applyAlignment="1" applyProtection="1">
      <alignment vertical="center"/>
      <protection locked="0"/>
    </xf>
    <xf numFmtId="0" fontId="19" fillId="0" borderId="14" xfId="2" applyFont="1" applyBorder="1" applyAlignment="1" applyProtection="1">
      <alignment vertical="center"/>
      <protection locked="0"/>
    </xf>
    <xf numFmtId="0" fontId="19" fillId="0" borderId="13" xfId="2" applyFont="1" applyBorder="1" applyAlignment="1" applyProtection="1">
      <alignment vertical="center"/>
      <protection locked="0"/>
    </xf>
    <xf numFmtId="0" fontId="36" fillId="0" borderId="13" xfId="0" applyFont="1" applyBorder="1" applyAlignment="1" applyProtection="1">
      <alignment vertical="center" wrapText="1"/>
      <protection locked="0"/>
    </xf>
    <xf numFmtId="0" fontId="36" fillId="0" borderId="50" xfId="0" applyFont="1" applyBorder="1" applyAlignment="1" applyProtection="1">
      <alignment vertical="center" wrapText="1"/>
      <protection locked="0"/>
    </xf>
    <xf numFmtId="0" fontId="36" fillId="0" borderId="14" xfId="0" applyFont="1" applyBorder="1" applyAlignment="1" applyProtection="1">
      <alignment vertical="center" wrapText="1"/>
      <protection locked="0"/>
    </xf>
    <xf numFmtId="0" fontId="47" fillId="0" borderId="0" xfId="0" applyFont="1" applyAlignment="1">
      <alignment vertical="center" wrapText="1"/>
    </xf>
    <xf numFmtId="0" fontId="14" fillId="2" borderId="21" xfId="7" applyFont="1" applyFill="1" applyBorder="1" applyAlignment="1">
      <alignment horizontal="center" vertical="center"/>
    </xf>
    <xf numFmtId="0" fontId="14" fillId="2" borderId="79" xfId="7" applyFont="1" applyFill="1" applyBorder="1" applyAlignment="1">
      <alignment horizontal="center" vertical="center"/>
    </xf>
    <xf numFmtId="0" fontId="14" fillId="2" borderId="15" xfId="7" applyFont="1" applyFill="1" applyBorder="1" applyAlignment="1">
      <alignment horizontal="center" vertical="center"/>
    </xf>
    <xf numFmtId="0" fontId="30" fillId="2" borderId="15" xfId="7" applyFont="1" applyFill="1" applyBorder="1" applyAlignment="1">
      <alignment horizontal="center" vertical="center"/>
    </xf>
    <xf numFmtId="0" fontId="30" fillId="2" borderId="16" xfId="7" applyFont="1" applyFill="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30" fillId="3" borderId="20" xfId="7" applyFont="1" applyFill="1" applyBorder="1" applyAlignment="1" applyProtection="1">
      <alignment vertical="center" wrapText="1"/>
      <protection locked="0"/>
    </xf>
    <xf numFmtId="0" fontId="30" fillId="3" borderId="15" xfId="7" applyFont="1" applyFill="1" applyBorder="1" applyAlignment="1" applyProtection="1">
      <alignment vertical="center" wrapText="1"/>
      <protection locked="0"/>
    </xf>
    <xf numFmtId="0" fontId="30" fillId="3" borderId="77" xfId="7" applyFont="1" applyFill="1" applyBorder="1" applyAlignment="1" applyProtection="1">
      <alignment vertical="center" wrapText="1"/>
      <protection locked="0"/>
    </xf>
    <xf numFmtId="0" fontId="30" fillId="3" borderId="72" xfId="7" applyFont="1" applyFill="1" applyBorder="1" applyAlignment="1" applyProtection="1">
      <alignment vertical="center" wrapText="1"/>
      <protection locked="0"/>
    </xf>
    <xf numFmtId="0" fontId="30" fillId="3" borderId="19" xfId="7" applyFont="1" applyFill="1" applyBorder="1" applyAlignment="1" applyProtection="1">
      <alignment vertical="center" wrapText="1"/>
      <protection locked="0"/>
    </xf>
    <xf numFmtId="0" fontId="30" fillId="3" borderId="66" xfId="7" applyFont="1" applyFill="1" applyBorder="1" applyAlignment="1" applyProtection="1">
      <alignment vertical="center" wrapText="1"/>
      <protection locked="0"/>
    </xf>
    <xf numFmtId="0" fontId="58" fillId="0" borderId="0" xfId="0" applyFont="1" applyAlignment="1">
      <alignment horizontal="left" vertical="center" indent="1"/>
    </xf>
    <xf numFmtId="0" fontId="30" fillId="3" borderId="68" xfId="7" applyFont="1" applyFill="1" applyBorder="1" applyAlignment="1" applyProtection="1">
      <alignment vertical="center" wrapText="1"/>
      <protection locked="0"/>
    </xf>
    <xf numFmtId="0" fontId="30" fillId="3" borderId="6" xfId="7" applyFont="1" applyFill="1" applyBorder="1" applyAlignment="1" applyProtection="1">
      <alignment vertical="center" wrapText="1"/>
      <protection locked="0"/>
    </xf>
    <xf numFmtId="0" fontId="30" fillId="3" borderId="2" xfId="7" applyFont="1" applyFill="1" applyBorder="1" applyAlignment="1" applyProtection="1">
      <alignment vertical="center" wrapText="1"/>
      <protection locked="0"/>
    </xf>
    <xf numFmtId="0" fontId="30" fillId="3" borderId="69" xfId="7" applyFont="1" applyFill="1" applyBorder="1" applyAlignment="1" applyProtection="1">
      <alignment vertical="center" wrapText="1"/>
      <protection locked="0"/>
    </xf>
    <xf numFmtId="0" fontId="30" fillId="3" borderId="70" xfId="7" applyFont="1" applyFill="1" applyBorder="1" applyAlignment="1" applyProtection="1">
      <alignment vertical="center" wrapText="1"/>
      <protection locked="0"/>
    </xf>
    <xf numFmtId="0" fontId="30" fillId="3" borderId="71" xfId="7" applyFont="1" applyFill="1" applyBorder="1" applyAlignment="1" applyProtection="1">
      <alignment vertical="center" wrapText="1"/>
      <protection locked="0"/>
    </xf>
    <xf numFmtId="0" fontId="30" fillId="2" borderId="11" xfId="7" applyFont="1" applyFill="1" applyBorder="1" applyAlignment="1">
      <alignment horizontal="center" vertical="center"/>
    </xf>
    <xf numFmtId="0" fontId="30" fillId="2" borderId="7" xfId="7" applyFont="1" applyFill="1" applyBorder="1" applyAlignment="1">
      <alignment horizontal="center" vertical="center"/>
    </xf>
    <xf numFmtId="0" fontId="14" fillId="0" borderId="11" xfId="0" applyFont="1" applyBorder="1" applyAlignment="1">
      <alignment horizontal="center" vertical="center"/>
    </xf>
    <xf numFmtId="0" fontId="14" fillId="0" borderId="7" xfId="0" applyFont="1" applyBorder="1" applyAlignment="1">
      <alignment horizontal="center" vertical="center"/>
    </xf>
    <xf numFmtId="0" fontId="30" fillId="3" borderId="65" xfId="7" applyFont="1" applyFill="1" applyBorder="1" applyAlignment="1" applyProtection="1">
      <alignment vertical="center" wrapText="1"/>
      <protection locked="0"/>
    </xf>
    <xf numFmtId="0" fontId="30" fillId="3" borderId="62" xfId="7" applyFont="1" applyFill="1" applyBorder="1" applyAlignment="1" applyProtection="1">
      <alignment vertical="center" wrapText="1"/>
      <protection locked="0"/>
    </xf>
    <xf numFmtId="0" fontId="30" fillId="3" borderId="61" xfId="7" applyFont="1" applyFill="1" applyBorder="1" applyAlignment="1" applyProtection="1">
      <alignment vertical="center" wrapText="1"/>
      <protection locked="0"/>
    </xf>
    <xf numFmtId="0" fontId="19" fillId="0" borderId="0" xfId="6" applyFont="1" applyAlignment="1">
      <alignment horizontal="left" vertical="top" wrapText="1"/>
    </xf>
    <xf numFmtId="0" fontId="19" fillId="2" borderId="1" xfId="6" applyFont="1" applyFill="1" applyBorder="1" applyAlignment="1">
      <alignment horizontal="left" vertical="center" wrapText="1"/>
    </xf>
    <xf numFmtId="0" fontId="8" fillId="2" borderId="2" xfId="6" applyFont="1" applyFill="1" applyBorder="1" applyAlignment="1">
      <alignment horizontal="center" vertical="center"/>
    </xf>
    <xf numFmtId="0" fontId="8" fillId="2" borderId="3" xfId="6" applyFont="1" applyFill="1" applyBorder="1" applyAlignment="1">
      <alignment horizontal="center" vertical="center"/>
    </xf>
    <xf numFmtId="38" fontId="15" fillId="0" borderId="3" xfId="10" applyFont="1" applyFill="1" applyBorder="1" applyAlignment="1" applyProtection="1">
      <alignment horizontal="right" vertical="center" indent="2"/>
    </xf>
    <xf numFmtId="0" fontId="30" fillId="0" borderId="2" xfId="7" applyFont="1" applyBorder="1" applyAlignment="1">
      <alignment horizontal="left" vertical="center" wrapText="1" indent="1" readingOrder="1"/>
    </xf>
    <xf numFmtId="0" fontId="30" fillId="0" borderId="3" xfId="7" applyFont="1" applyBorder="1" applyAlignment="1">
      <alignment horizontal="left" vertical="center" wrapText="1" indent="1" readingOrder="1"/>
    </xf>
    <xf numFmtId="0" fontId="30" fillId="2" borderId="2" xfId="7" applyFont="1" applyFill="1" applyBorder="1" applyAlignment="1">
      <alignment horizontal="left" vertical="center" wrapText="1" indent="1" readingOrder="1"/>
    </xf>
    <xf numFmtId="0" fontId="30" fillId="2" borderId="3" xfId="7" applyFont="1" applyFill="1" applyBorder="1" applyAlignment="1">
      <alignment horizontal="left" vertical="center" wrapText="1" indent="1" readingOrder="1"/>
    </xf>
    <xf numFmtId="0" fontId="30" fillId="2" borderId="2" xfId="7" applyFont="1" applyFill="1" applyBorder="1" applyAlignment="1">
      <alignment horizontal="left" vertical="center" indent="1" shrinkToFit="1" readingOrder="1"/>
    </xf>
    <xf numFmtId="0" fontId="30" fillId="2" borderId="3" xfId="7" applyFont="1" applyFill="1" applyBorder="1" applyAlignment="1">
      <alignment horizontal="left" vertical="center" indent="1" shrinkToFit="1" readingOrder="1"/>
    </xf>
    <xf numFmtId="0" fontId="8" fillId="0" borderId="2" xfId="6" applyFont="1" applyBorder="1" applyAlignment="1">
      <alignment horizontal="left" vertical="center"/>
    </xf>
    <xf numFmtId="0" fontId="8" fillId="0" borderId="3" xfId="6" applyFont="1" applyBorder="1" applyAlignment="1">
      <alignment horizontal="left" vertical="center"/>
    </xf>
    <xf numFmtId="0" fontId="8" fillId="0" borderId="6" xfId="6" applyFont="1" applyBorder="1" applyAlignment="1">
      <alignment horizontal="left" vertical="center"/>
    </xf>
    <xf numFmtId="0" fontId="59" fillId="0" borderId="0" xfId="0" applyFont="1" applyAlignment="1">
      <alignment vertical="center" wrapText="1"/>
    </xf>
    <xf numFmtId="0" fontId="59" fillId="0" borderId="23" xfId="0" applyFont="1" applyBorder="1" applyAlignment="1">
      <alignment vertical="center" wrapText="1"/>
    </xf>
    <xf numFmtId="49" fontId="8" fillId="0" borderId="0" xfId="9" applyNumberFormat="1" applyFont="1" applyAlignment="1">
      <alignment horizontal="right" wrapText="1"/>
    </xf>
    <xf numFmtId="0" fontId="15" fillId="0" borderId="0" xfId="9" applyFont="1" applyAlignment="1">
      <alignment horizontal="center" vertical="center" wrapText="1"/>
    </xf>
    <xf numFmtId="0" fontId="15" fillId="0" borderId="0" xfId="9" applyFont="1" applyAlignment="1">
      <alignment horizontal="center" vertical="center"/>
    </xf>
    <xf numFmtId="49" fontId="15" fillId="2" borderId="22" xfId="4" applyNumberFormat="1" applyFont="1" applyFill="1" applyBorder="1" applyAlignment="1">
      <alignment horizontal="left" vertical="center" wrapText="1"/>
    </xf>
    <xf numFmtId="49" fontId="15" fillId="2" borderId="26" xfId="4" applyNumberFormat="1" applyFont="1" applyFill="1" applyBorder="1" applyAlignment="1">
      <alignment horizontal="left" vertical="center" wrapText="1"/>
    </xf>
    <xf numFmtId="49" fontId="8" fillId="2" borderId="26" xfId="4" applyNumberFormat="1" applyFont="1" applyFill="1" applyBorder="1" applyAlignment="1">
      <alignment horizontal="left" vertical="top" wrapText="1"/>
    </xf>
    <xf numFmtId="49" fontId="8" fillId="2" borderId="40" xfId="4" applyNumberFormat="1" applyFont="1" applyFill="1" applyBorder="1" applyAlignment="1">
      <alignment horizontal="left" vertical="top" wrapText="1"/>
    </xf>
    <xf numFmtId="0" fontId="8" fillId="0" borderId="0" xfId="4" applyFont="1" applyAlignment="1">
      <alignment vertical="center" wrapText="1"/>
    </xf>
    <xf numFmtId="49" fontId="8" fillId="3" borderId="32" xfId="4" applyNumberFormat="1" applyFont="1" applyFill="1" applyBorder="1" applyAlignment="1" applyProtection="1">
      <alignment horizontal="center" vertical="center" wrapText="1"/>
      <protection locked="0"/>
    </xf>
    <xf numFmtId="49" fontId="8" fillId="3" borderId="46" xfId="4" applyNumberFormat="1" applyFont="1" applyFill="1" applyBorder="1" applyAlignment="1" applyProtection="1">
      <alignment horizontal="center" vertical="center" wrapText="1"/>
      <protection locked="0"/>
    </xf>
    <xf numFmtId="49" fontId="8" fillId="3" borderId="41" xfId="4" applyNumberFormat="1" applyFont="1" applyFill="1" applyBorder="1" applyAlignment="1" applyProtection="1">
      <alignment horizontal="center" vertical="center" wrapText="1"/>
      <protection locked="0"/>
    </xf>
    <xf numFmtId="49" fontId="8" fillId="3" borderId="48" xfId="4" applyNumberFormat="1" applyFont="1" applyFill="1" applyBorder="1" applyAlignment="1" applyProtection="1">
      <alignment horizontal="center" vertical="center" wrapText="1"/>
      <protection locked="0"/>
    </xf>
    <xf numFmtId="49" fontId="8" fillId="3" borderId="43" xfId="4" applyNumberFormat="1" applyFont="1" applyFill="1" applyBorder="1" applyAlignment="1" applyProtection="1">
      <alignment horizontal="center" vertical="center" wrapText="1"/>
      <protection locked="0"/>
    </xf>
    <xf numFmtId="49" fontId="8" fillId="3" borderId="44" xfId="4" applyNumberFormat="1" applyFont="1" applyFill="1" applyBorder="1" applyAlignment="1" applyProtection="1">
      <alignment horizontal="center" vertical="center" wrapText="1"/>
      <protection locked="0"/>
    </xf>
    <xf numFmtId="0" fontId="8" fillId="2" borderId="26" xfId="4" applyFont="1" applyFill="1" applyBorder="1" applyAlignment="1">
      <alignment vertical="top" wrapText="1"/>
    </xf>
    <xf numFmtId="0" fontId="8" fillId="2" borderId="35" xfId="4" applyFont="1" applyFill="1" applyBorder="1" applyAlignment="1">
      <alignment vertical="top" wrapText="1"/>
    </xf>
    <xf numFmtId="49" fontId="8" fillId="3" borderId="29" xfId="4" applyNumberFormat="1" applyFont="1" applyFill="1" applyBorder="1" applyAlignment="1" applyProtection="1">
      <alignment horizontal="left" vertical="center"/>
      <protection locked="0"/>
    </xf>
    <xf numFmtId="49" fontId="8" fillId="3" borderId="30" xfId="4" applyNumberFormat="1" applyFont="1" applyFill="1" applyBorder="1" applyAlignment="1" applyProtection="1">
      <alignment horizontal="left" vertical="center"/>
      <protection locked="0"/>
    </xf>
    <xf numFmtId="49" fontId="8" fillId="3" borderId="33" xfId="4" applyNumberFormat="1" applyFont="1" applyFill="1" applyBorder="1" applyAlignment="1" applyProtection="1">
      <alignment horizontal="left" vertical="center"/>
      <protection locked="0"/>
    </xf>
    <xf numFmtId="49" fontId="8" fillId="3" borderId="34" xfId="4" applyNumberFormat="1" applyFont="1" applyFill="1" applyBorder="1" applyAlignment="1" applyProtection="1">
      <alignment horizontal="left" vertical="center"/>
      <protection locked="0"/>
    </xf>
    <xf numFmtId="0" fontId="8" fillId="0" borderId="3" xfId="4" applyFont="1" applyBorder="1">
      <alignment vertical="center"/>
    </xf>
    <xf numFmtId="0" fontId="8" fillId="0" borderId="25" xfId="4" applyFont="1" applyBorder="1">
      <alignment vertical="center"/>
    </xf>
    <xf numFmtId="49" fontId="8" fillId="3" borderId="38" xfId="4" applyNumberFormat="1" applyFont="1" applyFill="1" applyBorder="1" applyAlignment="1" applyProtection="1">
      <alignment horizontal="left" vertical="center"/>
      <protection locked="0"/>
    </xf>
    <xf numFmtId="49" fontId="8" fillId="3" borderId="39" xfId="4" applyNumberFormat="1" applyFont="1" applyFill="1" applyBorder="1" applyAlignment="1" applyProtection="1">
      <alignment horizontal="left" vertical="center"/>
      <protection locked="0"/>
    </xf>
    <xf numFmtId="0" fontId="8" fillId="0" borderId="26" xfId="4" applyFont="1" applyBorder="1" applyAlignment="1">
      <alignment vertical="top" wrapText="1"/>
    </xf>
    <xf numFmtId="0" fontId="8" fillId="0" borderId="35" xfId="4" applyFont="1" applyBorder="1" applyAlignment="1">
      <alignment vertical="top" wrapText="1"/>
    </xf>
    <xf numFmtId="3" fontId="8" fillId="3" borderId="2" xfId="4" applyNumberFormat="1" applyFont="1" applyFill="1" applyBorder="1" applyAlignment="1" applyProtection="1">
      <alignment horizontal="right" vertical="center"/>
      <protection locked="0"/>
    </xf>
    <xf numFmtId="3" fontId="8" fillId="3" borderId="3" xfId="4" applyNumberFormat="1" applyFont="1" applyFill="1" applyBorder="1" applyAlignment="1" applyProtection="1">
      <alignment horizontal="right" vertical="center"/>
      <protection locked="0"/>
    </xf>
    <xf numFmtId="176" fontId="8" fillId="6" borderId="15" xfId="4" applyNumberFormat="1" applyFont="1" applyFill="1" applyBorder="1" applyAlignment="1" applyProtection="1">
      <alignment horizontal="left" vertical="center"/>
      <protection locked="0"/>
    </xf>
    <xf numFmtId="176" fontId="8" fillId="6" borderId="21" xfId="4" applyNumberFormat="1" applyFont="1" applyFill="1" applyBorder="1" applyAlignment="1" applyProtection="1">
      <alignment horizontal="left" vertical="center"/>
      <protection locked="0"/>
    </xf>
    <xf numFmtId="176" fontId="8" fillId="6" borderId="61" xfId="4" applyNumberFormat="1" applyFont="1" applyFill="1" applyBorder="1" applyAlignment="1" applyProtection="1">
      <alignment horizontal="center" vertical="center"/>
      <protection hidden="1"/>
    </xf>
    <xf numFmtId="176" fontId="8" fillId="6" borderId="62" xfId="4" applyNumberFormat="1" applyFont="1" applyFill="1" applyBorder="1" applyAlignment="1" applyProtection="1">
      <alignment horizontal="center" vertical="center"/>
      <protection hidden="1"/>
    </xf>
    <xf numFmtId="0" fontId="8" fillId="0" borderId="3" xfId="4" applyFont="1" applyBorder="1" applyAlignment="1">
      <alignment horizontal="left" vertical="center"/>
    </xf>
    <xf numFmtId="0" fontId="8" fillId="0" borderId="25" xfId="4" applyFont="1" applyBorder="1" applyAlignment="1">
      <alignment horizontal="left" vertical="center"/>
    </xf>
    <xf numFmtId="176" fontId="8" fillId="0" borderId="12" xfId="4" applyNumberFormat="1" applyFont="1" applyBorder="1" applyAlignment="1" applyProtection="1">
      <alignment horizontal="center" vertical="center"/>
      <protection hidden="1"/>
    </xf>
    <xf numFmtId="176" fontId="8" fillId="0" borderId="1" xfId="4" applyNumberFormat="1" applyFont="1" applyBorder="1" applyAlignment="1" applyProtection="1">
      <alignment horizontal="center" vertical="center"/>
      <protection hidden="1"/>
    </xf>
    <xf numFmtId="49" fontId="8" fillId="3" borderId="80" xfId="4" applyNumberFormat="1" applyFont="1" applyFill="1" applyBorder="1" applyAlignment="1" applyProtection="1">
      <alignment horizontal="left" vertical="center"/>
      <protection locked="0"/>
    </xf>
    <xf numFmtId="176" fontId="65" fillId="0" borderId="64" xfId="7" applyNumberFormat="1" applyFont="1" applyBorder="1">
      <alignment vertical="center"/>
    </xf>
    <xf numFmtId="0" fontId="18" fillId="0" borderId="13" xfId="7" applyFont="1" applyBorder="1" applyAlignment="1">
      <alignment horizontal="center" vertical="center"/>
    </xf>
    <xf numFmtId="0" fontId="18" fillId="0" borderId="50" xfId="7" applyFont="1" applyBorder="1" applyAlignment="1">
      <alignment horizontal="center" vertical="center"/>
    </xf>
    <xf numFmtId="0" fontId="18" fillId="0" borderId="14" xfId="7" applyFont="1" applyBorder="1" applyAlignment="1">
      <alignment horizontal="center" vertical="center"/>
    </xf>
  </cellXfs>
  <cellStyles count="13">
    <cellStyle name="ハイパーリンク" xfId="11" builtinId="8"/>
    <cellStyle name="桁区切り 2" xfId="10" xr:uid="{5EF44EB4-2E5E-4138-9CDF-E2DF62293F29}"/>
    <cellStyle name="標準" xfId="0" builtinId="0"/>
    <cellStyle name="標準 2" xfId="2" xr:uid="{5C624820-44C2-4877-BC0F-87AAE0E5D609}"/>
    <cellStyle name="標準 2 2" xfId="3" xr:uid="{6FB7F2C6-DE95-4462-A968-122337A8EA1D}"/>
    <cellStyle name="標準 2 3" xfId="5" xr:uid="{DE9F62A8-C632-4E79-B463-C758EFDF9836}"/>
    <cellStyle name="標準 2 4" xfId="7" xr:uid="{5A600D74-13EE-4A84-B8F6-C64A736E0458}"/>
    <cellStyle name="標準 2 5" xfId="12" xr:uid="{C6160162-27A0-4147-BFAB-FD4E9A0E1404}"/>
    <cellStyle name="標準 2 5 2" xfId="8" xr:uid="{2562B57B-8463-498A-A726-5F0E2C9D2684}"/>
    <cellStyle name="標準 3" xfId="4" xr:uid="{AD2CE469-737D-4017-B79A-A35BDF173D88}"/>
    <cellStyle name="標準 4" xfId="6" xr:uid="{D22ACAC0-1467-4EF8-8C60-EDBA1846A6E2}"/>
    <cellStyle name="標準 5" xfId="9" xr:uid="{05BDAA1E-7C92-4018-9522-0E051BF7A924}"/>
    <cellStyle name="標準 6" xfId="1" xr:uid="{91130EBF-5A9A-40AA-874A-3532EB99FDC5}"/>
  </cellStyles>
  <dxfs count="37">
    <dxf>
      <font>
        <b/>
        <i val="0"/>
        <color rgb="FFEE0000"/>
      </font>
    </dxf>
    <dxf>
      <font>
        <b/>
        <i val="0"/>
        <color rgb="FFFF0000"/>
      </font>
    </dxf>
    <dxf>
      <font>
        <b/>
        <i val="0"/>
        <color rgb="FFEE0000"/>
      </font>
    </dxf>
    <dxf>
      <font>
        <b/>
        <i val="0"/>
        <color rgb="FFFF0000"/>
      </font>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ont>
        <color theme="0"/>
      </font>
    </dxf>
    <dxf>
      <fill>
        <patternFill>
          <bgColor rgb="FFFFFF00"/>
        </patternFill>
      </fill>
    </dxf>
    <dxf>
      <font>
        <color rgb="FFFF0000"/>
      </font>
    </dxf>
    <dxf>
      <fill>
        <patternFill>
          <bgColor rgb="FFFFFF00"/>
        </patternFill>
      </fill>
    </dxf>
    <dxf>
      <fill>
        <patternFill>
          <bgColor theme="0"/>
        </patternFill>
      </fill>
    </dxf>
    <dxf>
      <font>
        <strike val="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dxf>
    <dxf>
      <fill>
        <patternFill>
          <bgColor rgb="FFFFFF00"/>
        </patternFill>
      </fill>
    </dxf>
    <dxf>
      <fill>
        <patternFill>
          <bgColor rgb="FFFFFF00"/>
        </patternFill>
      </fill>
    </dxf>
    <dxf>
      <font>
        <color auto="1"/>
      </font>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color rgb="FFFFCCFF"/>
      <color rgb="FFBBEDFD"/>
      <color rgb="FFFF9900"/>
      <color rgb="FF666699"/>
      <color rgb="FFFFFF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jbcs.gr.jp/uploads/files/shikaku%20elearning/shinsenmoni/gekasenmonni-curriculum2021.11.19.pdf" TargetMode="External"/><Relationship Id="rId2" Type="http://schemas.openxmlformats.org/officeDocument/2006/relationships/hyperlink" Target="https://www.jbcs.gr.jp/uploads/files/curriculum2026.08.10.pdf" TargetMode="External"/><Relationship Id="rId1" Type="http://schemas.openxmlformats.org/officeDocument/2006/relationships/hyperlink" Target="https://www.jssoc.or.jp/modules/specialist/index.php?content_id=138" TargetMode="External"/><Relationship Id="rId5" Type="http://schemas.openxmlformats.org/officeDocument/2006/relationships/hyperlink" Target="https://jbcs.xdrive.jp/index.php/s/c9J42LA48bBL49w" TargetMode="External"/><Relationship Id="rId4" Type="http://schemas.openxmlformats.org/officeDocument/2006/relationships/hyperlink" Target="https://www.iryokikan.info/#topsearch"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jbcs.xdrive.jp/index.php/s/c9J42LA48bBL49w"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https://www.jbcs.gr.jp/uploads/files/shikaku%20elearning/shinsenmoni/gekasenmonni-curriculum2021.11.19.pdf" TargetMode="External"/></Relationships>
</file>

<file path=xl/drawings/drawing1.xml><?xml version="1.0" encoding="utf-8"?>
<xdr:wsDr xmlns:xdr="http://schemas.openxmlformats.org/drawingml/2006/spreadsheetDrawing" xmlns:a="http://schemas.openxmlformats.org/drawingml/2006/main">
  <xdr:twoCellAnchor>
    <xdr:from>
      <xdr:col>9</xdr:col>
      <xdr:colOff>261656</xdr:colOff>
      <xdr:row>15</xdr:row>
      <xdr:rowOff>73269</xdr:rowOff>
    </xdr:from>
    <xdr:to>
      <xdr:col>13</xdr:col>
      <xdr:colOff>520211</xdr:colOff>
      <xdr:row>19</xdr:row>
      <xdr:rowOff>57151</xdr:rowOff>
    </xdr:to>
    <xdr:sp macro="" textlink="">
      <xdr:nvSpPr>
        <xdr:cNvPr id="7" name="吹き出し: 角を丸めた四角形 6">
          <a:extLst>
            <a:ext uri="{FF2B5EF4-FFF2-40B4-BE49-F238E27FC236}">
              <a16:creationId xmlns:a16="http://schemas.microsoft.com/office/drawing/2014/main" id="{A8563594-F00A-D9E9-17C1-72D35B980C91}"/>
            </a:ext>
          </a:extLst>
        </xdr:cNvPr>
        <xdr:cNvSpPr/>
      </xdr:nvSpPr>
      <xdr:spPr>
        <a:xfrm>
          <a:off x="7676502" y="5260731"/>
          <a:ext cx="3174671" cy="1207478"/>
        </a:xfrm>
        <a:prstGeom prst="wedgeRoundRectCallout">
          <a:avLst>
            <a:gd name="adj1" fmla="val -76227"/>
            <a:gd name="adj2" fmla="val 21982"/>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0" rIns="0" bIns="0" numCol="1" spcCol="216000" rtlCol="0" anchor="ctr" anchorCtr="0"/>
        <a:lstStyle/>
        <a:p>
          <a:pPr algn="l"/>
          <a:r>
            <a:rPr kumimoji="1" lang="ja-JP" altLang="en-US" sz="1200" b="0">
              <a:latin typeface="BIZ UDゴシック" panose="020B0400000000000000" pitchFamily="49" charset="-128"/>
              <a:ea typeface="BIZ UDゴシック" panose="020B0400000000000000" pitchFamily="49" charset="-128"/>
            </a:rPr>
            <a:t>複数のカリキュラムに所属する施設は、各カリキュラムに専門研修指導医を振分けてください</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各カリキュラムに割り振った指導医の合計が専門研修指導医数を超えないこと</a:t>
          </a:r>
          <a:endParaRPr kumimoji="1" lang="en-US" altLang="ja-JP" sz="1200" b="0">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0</xdr:colOff>
      <xdr:row>27</xdr:row>
      <xdr:rowOff>298174</xdr:rowOff>
    </xdr:from>
    <xdr:to>
      <xdr:col>5</xdr:col>
      <xdr:colOff>813288</xdr:colOff>
      <xdr:row>29</xdr:row>
      <xdr:rowOff>39182</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48445F3B-379A-2371-90FD-05235065F48E}"/>
            </a:ext>
          </a:extLst>
        </xdr:cNvPr>
        <xdr:cNvSpPr/>
      </xdr:nvSpPr>
      <xdr:spPr>
        <a:xfrm>
          <a:off x="3147391" y="10676283"/>
          <a:ext cx="1658114" cy="577551"/>
        </a:xfrm>
        <a:prstGeom prst="round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ja-JP" altLang="en-US" sz="1100" b="1">
              <a:solidFill>
                <a:srgbClr val="0000FF"/>
              </a:solidFill>
            </a:rPr>
            <a:t>外科学会のリンク</a:t>
          </a:r>
          <a:endParaRPr kumimoji="1" lang="en-US" altLang="ja-JP" sz="1100" b="1">
            <a:solidFill>
              <a:srgbClr val="0000FF"/>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0000FF"/>
              </a:solidFill>
              <a:effectLst/>
              <a:latin typeface="+mn-lt"/>
              <a:ea typeface="+mn-ea"/>
              <a:cs typeface="+mn-cs"/>
            </a:rPr>
            <a:t>（ここから番号を選択）</a:t>
          </a:r>
          <a:endParaRPr lang="ja-JP" altLang="ja-JP">
            <a:solidFill>
              <a:srgbClr val="0000FF"/>
            </a:solidFill>
            <a:effectLst/>
          </a:endParaRPr>
        </a:p>
        <a:p>
          <a:pPr algn="ctr"/>
          <a:endParaRPr kumimoji="1" lang="ja-JP" altLang="en-US" sz="1100" b="1">
            <a:solidFill>
              <a:srgbClr val="0000FF"/>
            </a:solidFill>
          </a:endParaRPr>
        </a:p>
      </xdr:txBody>
    </xdr:sp>
    <xdr:clientData/>
  </xdr:twoCellAnchor>
  <xdr:twoCellAnchor>
    <xdr:from>
      <xdr:col>0</xdr:col>
      <xdr:colOff>45244</xdr:colOff>
      <xdr:row>23</xdr:row>
      <xdr:rowOff>199324</xdr:rowOff>
    </xdr:from>
    <xdr:to>
      <xdr:col>2</xdr:col>
      <xdr:colOff>721519</xdr:colOff>
      <xdr:row>24</xdr:row>
      <xdr:rowOff>357188</xdr:rowOff>
    </xdr:to>
    <xdr:sp macro="" textlink="">
      <xdr:nvSpPr>
        <xdr:cNvPr id="10" name="吹き出し: 角を丸めた四角形 9">
          <a:extLst>
            <a:ext uri="{FF2B5EF4-FFF2-40B4-BE49-F238E27FC236}">
              <a16:creationId xmlns:a16="http://schemas.microsoft.com/office/drawing/2014/main" id="{679F9AA0-22A9-F426-BC59-605619280D53}"/>
            </a:ext>
          </a:extLst>
        </xdr:cNvPr>
        <xdr:cNvSpPr/>
      </xdr:nvSpPr>
      <xdr:spPr>
        <a:xfrm>
          <a:off x="45244" y="8524174"/>
          <a:ext cx="2257425" cy="519814"/>
        </a:xfrm>
        <a:prstGeom prst="wedgeRoundRectCallout">
          <a:avLst>
            <a:gd name="adj1" fmla="val 52747"/>
            <a:gd name="adj2" fmla="val -4096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200" b="0">
              <a:latin typeface="BIZ UDゴシック" panose="020B0400000000000000" pitchFamily="49" charset="-128"/>
              <a:ea typeface="BIZ UDゴシック" panose="020B0400000000000000" pitchFamily="49" charset="-128"/>
            </a:rPr>
            <a:t>統括責任者と異なる場合は</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上書き修正して下さい</a:t>
          </a:r>
          <a:endParaRPr kumimoji="1" lang="en-US" altLang="ja-JP" sz="1200" b="0">
            <a:latin typeface="BIZ UDゴシック" panose="020B0400000000000000" pitchFamily="49" charset="-128"/>
            <a:ea typeface="BIZ UDゴシック" panose="020B0400000000000000" pitchFamily="49" charset="-128"/>
          </a:endParaRPr>
        </a:p>
      </xdr:txBody>
    </xdr:sp>
    <xdr:clientData/>
  </xdr:twoCellAnchor>
  <xdr:oneCellAnchor>
    <xdr:from>
      <xdr:col>5</xdr:col>
      <xdr:colOff>115993</xdr:colOff>
      <xdr:row>1</xdr:row>
      <xdr:rowOff>49262</xdr:rowOff>
    </xdr:from>
    <xdr:ext cx="1707495" cy="422846"/>
    <xdr:sp macro="" textlink="">
      <xdr:nvSpPr>
        <xdr:cNvPr id="18" name="四角形: 角を丸くする 17">
          <a:hlinkClick xmlns:r="http://schemas.openxmlformats.org/officeDocument/2006/relationships" r:id="rId2"/>
          <a:extLst>
            <a:ext uri="{FF2B5EF4-FFF2-40B4-BE49-F238E27FC236}">
              <a16:creationId xmlns:a16="http://schemas.microsoft.com/office/drawing/2014/main" id="{082E41C0-73EE-65A6-8C83-18B7820A116C}"/>
            </a:ext>
          </a:extLst>
        </xdr:cNvPr>
        <xdr:cNvSpPr/>
      </xdr:nvSpPr>
      <xdr:spPr>
        <a:xfrm>
          <a:off x="4108210" y="504805"/>
          <a:ext cx="1707495" cy="422846"/>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square" lIns="36000" tIns="72000" rIns="36000" bIns="0" rtlCol="0" anchor="ctr">
          <a:noAutofit/>
        </a:bodyPr>
        <a:lstStyle/>
        <a:p>
          <a:pPr algn="ctr">
            <a:lnSpc>
              <a:spcPts val="1320"/>
            </a:lnSpc>
          </a:pPr>
          <a:r>
            <a:rPr kumimoji="1" lang="ja-JP" altLang="en-US" sz="1100" b="1">
              <a:solidFill>
                <a:srgbClr val="0000FF"/>
              </a:solidFill>
            </a:rPr>
            <a:t>カリキュラムリスト</a:t>
          </a:r>
          <a:endParaRPr kumimoji="1" lang="en-US" altLang="ja-JP" sz="1100" b="1">
            <a:solidFill>
              <a:srgbClr val="0000FF"/>
            </a:solidFill>
          </a:endParaRPr>
        </a:p>
        <a:p>
          <a:pPr algn="ctr">
            <a:lnSpc>
              <a:spcPts val="1320"/>
            </a:lnSpc>
          </a:pPr>
          <a:r>
            <a:rPr kumimoji="1" lang="ja-JP" altLang="en-US" sz="1100" b="1">
              <a:solidFill>
                <a:srgbClr val="0000FF"/>
              </a:solidFill>
            </a:rPr>
            <a:t>（ここから番号を選択）</a:t>
          </a:r>
        </a:p>
      </xdr:txBody>
    </xdr:sp>
    <xdr:clientData/>
  </xdr:oneCellAnchor>
  <xdr:twoCellAnchor>
    <xdr:from>
      <xdr:col>7</xdr:col>
      <xdr:colOff>388144</xdr:colOff>
      <xdr:row>30</xdr:row>
      <xdr:rowOff>69055</xdr:rowOff>
    </xdr:from>
    <xdr:to>
      <xdr:col>9</xdr:col>
      <xdr:colOff>152400</xdr:colOff>
      <xdr:row>32</xdr:row>
      <xdr:rowOff>59531</xdr:rowOff>
    </xdr:to>
    <xdr:sp macro="" textlink="">
      <xdr:nvSpPr>
        <xdr:cNvPr id="21" name="四角形: 角を丸くする 20">
          <a:hlinkClick xmlns:r="http://schemas.openxmlformats.org/officeDocument/2006/relationships" r:id="rId3"/>
          <a:extLst>
            <a:ext uri="{FF2B5EF4-FFF2-40B4-BE49-F238E27FC236}">
              <a16:creationId xmlns:a16="http://schemas.microsoft.com/office/drawing/2014/main" id="{C8378604-EF81-432C-8BFE-58823E92E00F}"/>
            </a:ext>
          </a:extLst>
        </xdr:cNvPr>
        <xdr:cNvSpPr/>
      </xdr:nvSpPr>
      <xdr:spPr>
        <a:xfrm>
          <a:off x="6067425" y="12820649"/>
          <a:ext cx="1454944" cy="442913"/>
        </a:xfrm>
        <a:prstGeom prst="round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72000" rIns="0" bIns="0" rtlCol="0" anchor="ctr"/>
        <a:lstStyle/>
        <a:p>
          <a:pPr algn="ctr">
            <a:lnSpc>
              <a:spcPts val="1320"/>
            </a:lnSpc>
          </a:pPr>
          <a:r>
            <a:rPr kumimoji="1" lang="ja-JP" altLang="en-US" sz="1100" b="1">
              <a:solidFill>
                <a:srgbClr val="0000FF"/>
              </a:solidFill>
            </a:rPr>
            <a:t>乳腺外科専門医・</a:t>
          </a:r>
        </a:p>
        <a:p>
          <a:pPr algn="ctr">
            <a:lnSpc>
              <a:spcPts val="1320"/>
            </a:lnSpc>
          </a:pPr>
          <a:r>
            <a:rPr kumimoji="1" lang="ja-JP" altLang="en-US" sz="1100" b="1">
              <a:solidFill>
                <a:srgbClr val="0000FF"/>
              </a:solidFill>
            </a:rPr>
            <a:t>研修カリキュラム</a:t>
          </a:r>
        </a:p>
      </xdr:txBody>
    </xdr:sp>
    <xdr:clientData/>
  </xdr:twoCellAnchor>
  <xdr:twoCellAnchor>
    <xdr:from>
      <xdr:col>11</xdr:col>
      <xdr:colOff>461962</xdr:colOff>
      <xdr:row>9</xdr:row>
      <xdr:rowOff>23812</xdr:rowOff>
    </xdr:from>
    <xdr:to>
      <xdr:col>15</xdr:col>
      <xdr:colOff>79374</xdr:colOff>
      <xdr:row>13</xdr:row>
      <xdr:rowOff>71435</xdr:rowOff>
    </xdr:to>
    <xdr:sp macro="" textlink="">
      <xdr:nvSpPr>
        <xdr:cNvPr id="3" name="吹き出し: 角を丸めた四角形 2">
          <a:extLst>
            <a:ext uri="{FF2B5EF4-FFF2-40B4-BE49-F238E27FC236}">
              <a16:creationId xmlns:a16="http://schemas.microsoft.com/office/drawing/2014/main" id="{22CD525A-13FB-0567-9189-A001ED262D0F}"/>
            </a:ext>
          </a:extLst>
        </xdr:cNvPr>
        <xdr:cNvSpPr/>
      </xdr:nvSpPr>
      <xdr:spPr>
        <a:xfrm>
          <a:off x="9736931" y="2405062"/>
          <a:ext cx="2367756" cy="1500186"/>
        </a:xfrm>
        <a:prstGeom prst="wedgeRoundRectCallout">
          <a:avLst>
            <a:gd name="adj1" fmla="val -171137"/>
            <a:gd name="adj2" fmla="val 13805"/>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108000" rIns="0" bIns="0" rtlCol="0" anchor="ctr" anchorCtr="0"/>
        <a:lstStyle/>
        <a:p>
          <a:pPr algn="l"/>
          <a:r>
            <a:rPr kumimoji="1" lang="ja-JP" altLang="en-US" sz="1200" b="0">
              <a:latin typeface="BIZ UDゴシック" panose="020B0400000000000000" pitchFamily="49" charset="-128"/>
              <a:ea typeface="BIZ UDゴシック" panose="020B0400000000000000" pitchFamily="49" charset="-128"/>
            </a:rPr>
            <a:t>カリキュラム番号を入力すると医療機関コードが表示されます。変更する場合は</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　　都道府県コード</a:t>
          </a:r>
          <a:r>
            <a:rPr kumimoji="1" lang="en-US" altLang="ja-JP" sz="1200" b="0">
              <a:latin typeface="BIZ UDゴシック" panose="020B0400000000000000" pitchFamily="49" charset="-128"/>
              <a:ea typeface="BIZ UDゴシック" panose="020B0400000000000000" pitchFamily="49" charset="-128"/>
            </a:rPr>
            <a:t>(2</a:t>
          </a:r>
          <a:r>
            <a:rPr kumimoji="1" lang="ja-JP" altLang="en-US" sz="1200" b="0">
              <a:latin typeface="BIZ UDゴシック" panose="020B0400000000000000" pitchFamily="49" charset="-128"/>
              <a:ea typeface="BIZ UDゴシック" panose="020B0400000000000000" pitchFamily="49" charset="-128"/>
            </a:rPr>
            <a:t>桁</a:t>
          </a:r>
          <a:r>
            <a:rPr kumimoji="1" lang="en-US" altLang="ja-JP" sz="1200" b="0">
              <a:latin typeface="BIZ UDゴシック" panose="020B0400000000000000" pitchFamily="49" charset="-128"/>
              <a:ea typeface="BIZ UDゴシック" panose="020B0400000000000000" pitchFamily="49" charset="-128"/>
            </a:rPr>
            <a:t>)</a:t>
          </a:r>
        </a:p>
        <a:p>
          <a:pPr algn="l"/>
          <a:r>
            <a:rPr kumimoji="1" lang="ja-JP" altLang="en-US" sz="1200" b="0">
              <a:latin typeface="BIZ UDゴシック" panose="020B0400000000000000" pitchFamily="49" charset="-128"/>
              <a:ea typeface="BIZ UDゴシック" panose="020B0400000000000000" pitchFamily="49" charset="-128"/>
            </a:rPr>
            <a:t>　　保険区分　　　</a:t>
          </a:r>
          <a:r>
            <a:rPr kumimoji="1" lang="en-US" altLang="ja-JP" sz="1200" b="0">
              <a:latin typeface="BIZ UDゴシック" panose="020B0400000000000000" pitchFamily="49" charset="-128"/>
              <a:ea typeface="BIZ UDゴシック" panose="020B0400000000000000" pitchFamily="49" charset="-128"/>
            </a:rPr>
            <a:t>(1</a:t>
          </a:r>
          <a:r>
            <a:rPr kumimoji="1" lang="ja-JP" altLang="en-US" sz="1200" b="0">
              <a:latin typeface="BIZ UDゴシック" panose="020B0400000000000000" pitchFamily="49" charset="-128"/>
              <a:ea typeface="BIZ UDゴシック" panose="020B0400000000000000" pitchFamily="49" charset="-128"/>
            </a:rPr>
            <a:t>桁</a:t>
          </a:r>
          <a:r>
            <a:rPr kumimoji="1" lang="en-US" altLang="ja-JP" sz="1200" b="0">
              <a:latin typeface="BIZ UDゴシック" panose="020B0400000000000000" pitchFamily="49" charset="-128"/>
              <a:ea typeface="BIZ UDゴシック" panose="020B0400000000000000" pitchFamily="49" charset="-128"/>
            </a:rPr>
            <a:t>)</a:t>
          </a:r>
        </a:p>
        <a:p>
          <a:pPr algn="l"/>
          <a:r>
            <a:rPr kumimoji="1" lang="ja-JP" altLang="en-US" sz="1200" b="0">
              <a:latin typeface="BIZ UDゴシック" panose="020B0400000000000000" pitchFamily="49" charset="-128"/>
              <a:ea typeface="BIZ UDゴシック" panose="020B0400000000000000" pitchFamily="49" charset="-128"/>
            </a:rPr>
            <a:t>　　医療機関コード</a:t>
          </a:r>
          <a:r>
            <a:rPr kumimoji="1" lang="en-US" altLang="ja-JP" sz="1200" b="0">
              <a:latin typeface="BIZ UDゴシック" panose="020B0400000000000000" pitchFamily="49" charset="-128"/>
              <a:ea typeface="BIZ UDゴシック" panose="020B0400000000000000" pitchFamily="49" charset="-128"/>
            </a:rPr>
            <a:t>(7</a:t>
          </a:r>
          <a:r>
            <a:rPr kumimoji="1" lang="ja-JP" altLang="en-US" sz="1200" b="0">
              <a:latin typeface="BIZ UDゴシック" panose="020B0400000000000000" pitchFamily="49" charset="-128"/>
              <a:ea typeface="BIZ UDゴシック" panose="020B0400000000000000" pitchFamily="49" charset="-128"/>
            </a:rPr>
            <a:t>桁</a:t>
          </a:r>
          <a:r>
            <a:rPr kumimoji="1" lang="en-US" altLang="ja-JP" sz="1200" b="0">
              <a:latin typeface="BIZ UDゴシック" panose="020B0400000000000000" pitchFamily="49" charset="-128"/>
              <a:ea typeface="BIZ UDゴシック" panose="020B0400000000000000" pitchFamily="49" charset="-128"/>
            </a:rPr>
            <a:t>)</a:t>
          </a:r>
        </a:p>
        <a:p>
          <a:pPr algn="l"/>
          <a:r>
            <a:rPr kumimoji="1" lang="ja-JP" altLang="en-US" sz="1200" b="0">
              <a:latin typeface="BIZ UDゴシック" panose="020B0400000000000000" pitchFamily="49" charset="-128"/>
              <a:ea typeface="BIZ UDゴシック" panose="020B0400000000000000" pitchFamily="49" charset="-128"/>
            </a:rPr>
            <a:t>　合計</a:t>
          </a:r>
          <a:r>
            <a:rPr kumimoji="1" lang="en-US" altLang="ja-JP" sz="1200" b="0">
              <a:latin typeface="BIZ UDゴシック" panose="020B0400000000000000" pitchFamily="49" charset="-128"/>
              <a:ea typeface="BIZ UDゴシック" panose="020B0400000000000000" pitchFamily="49" charset="-128"/>
            </a:rPr>
            <a:t>10</a:t>
          </a:r>
          <a:r>
            <a:rPr kumimoji="1" lang="ja-JP" altLang="en-US" sz="1200" b="0">
              <a:latin typeface="BIZ UDゴシック" panose="020B0400000000000000" pitchFamily="49" charset="-128"/>
              <a:ea typeface="BIZ UDゴシック" panose="020B0400000000000000" pitchFamily="49" charset="-128"/>
            </a:rPr>
            <a:t>桁で入力すること</a:t>
          </a:r>
          <a:endParaRPr kumimoji="1" lang="en-US" altLang="ja-JP" sz="1200" b="0">
            <a:latin typeface="BIZ UDゴシック" panose="020B0400000000000000" pitchFamily="49" charset="-128"/>
            <a:ea typeface="BIZ UDゴシック" panose="020B0400000000000000" pitchFamily="49" charset="-128"/>
          </a:endParaRPr>
        </a:p>
        <a:p>
          <a:pPr algn="l"/>
          <a:endParaRPr kumimoji="1" lang="ja-JP" altLang="en-US" sz="1100" b="0">
            <a:latin typeface="BIZ UDゴシック" panose="020B0400000000000000" pitchFamily="49" charset="-128"/>
            <a:ea typeface="BIZ UDゴシック" panose="020B0400000000000000" pitchFamily="49" charset="-128"/>
          </a:endParaRPr>
        </a:p>
      </xdr:txBody>
    </xdr:sp>
    <xdr:clientData/>
  </xdr:twoCellAnchor>
  <xdr:oneCellAnchor>
    <xdr:from>
      <xdr:col>0</xdr:col>
      <xdr:colOff>190500</xdr:colOff>
      <xdr:row>10</xdr:row>
      <xdr:rowOff>464343</xdr:rowOff>
    </xdr:from>
    <xdr:ext cx="1362075" cy="468487"/>
    <xdr:sp macro="" textlink="">
      <xdr:nvSpPr>
        <xdr:cNvPr id="2" name="四角形: 角を丸くする 1">
          <a:hlinkClick xmlns:r="http://schemas.openxmlformats.org/officeDocument/2006/relationships" r:id="rId4"/>
          <a:extLst>
            <a:ext uri="{FF2B5EF4-FFF2-40B4-BE49-F238E27FC236}">
              <a16:creationId xmlns:a16="http://schemas.microsoft.com/office/drawing/2014/main" id="{1BD90BC3-69F3-49C8-B49F-E974CCA90D20}"/>
            </a:ext>
          </a:extLst>
        </xdr:cNvPr>
        <xdr:cNvSpPr/>
      </xdr:nvSpPr>
      <xdr:spPr>
        <a:xfrm>
          <a:off x="190500" y="3202781"/>
          <a:ext cx="1362075" cy="468487"/>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72000" rIns="36000" bIns="0" rtlCol="0" anchor="ctr">
          <a:spAutoFit/>
        </a:bodyPr>
        <a:lstStyle/>
        <a:p>
          <a:pPr algn="ctr">
            <a:lnSpc>
              <a:spcPts val="1320"/>
            </a:lnSpc>
          </a:pPr>
          <a:r>
            <a:rPr kumimoji="1" lang="ja-JP" altLang="en-US" sz="1100" b="1">
              <a:solidFill>
                <a:srgbClr val="0000FF"/>
              </a:solidFill>
            </a:rPr>
            <a:t>医療機関コード</a:t>
          </a:r>
        </a:p>
        <a:p>
          <a:pPr algn="ctr">
            <a:lnSpc>
              <a:spcPts val="1320"/>
            </a:lnSpc>
          </a:pPr>
          <a:r>
            <a:rPr kumimoji="1" lang="ja-JP" altLang="en-US" sz="1100" b="1">
              <a:solidFill>
                <a:srgbClr val="0000FF"/>
              </a:solidFill>
            </a:rPr>
            <a:t>検索サイト</a:t>
          </a:r>
        </a:p>
      </xdr:txBody>
    </xdr:sp>
    <xdr:clientData/>
  </xdr:oneCellAnchor>
  <xdr:oneCellAnchor>
    <xdr:from>
      <xdr:col>0</xdr:col>
      <xdr:colOff>166688</xdr:colOff>
      <xdr:row>6</xdr:row>
      <xdr:rowOff>119063</xdr:rowOff>
    </xdr:from>
    <xdr:ext cx="1631156" cy="284039"/>
    <xdr:sp macro="" textlink="">
      <xdr:nvSpPr>
        <xdr:cNvPr id="5" name="四角形: 角を丸くする 4">
          <a:hlinkClick xmlns:r="http://schemas.openxmlformats.org/officeDocument/2006/relationships" r:id="rId5"/>
          <a:extLst>
            <a:ext uri="{FF2B5EF4-FFF2-40B4-BE49-F238E27FC236}">
              <a16:creationId xmlns:a16="http://schemas.microsoft.com/office/drawing/2014/main" id="{A3C9F5FD-9430-4DA6-BB69-CFC4FE082B58}"/>
            </a:ext>
          </a:extLst>
        </xdr:cNvPr>
        <xdr:cNvSpPr/>
      </xdr:nvSpPr>
      <xdr:spPr>
        <a:xfrm>
          <a:off x="166688" y="1702594"/>
          <a:ext cx="1631156" cy="284039"/>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wrap="square" lIns="36000" tIns="72000" rIns="36000" bIns="0" rtlCol="0" anchor="ctr">
          <a:spAutoFit/>
        </a:bodyPr>
        <a:lstStyle/>
        <a:p>
          <a:pPr algn="ctr">
            <a:lnSpc>
              <a:spcPts val="1320"/>
            </a:lnSpc>
          </a:pPr>
          <a:r>
            <a:rPr kumimoji="1" lang="ja-JP" altLang="en-US" sz="1100" b="1">
              <a:solidFill>
                <a:srgbClr val="0000FF"/>
              </a:solidFill>
            </a:rPr>
            <a:t>施設管理番号リスト</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8</xdr:col>
      <xdr:colOff>2198</xdr:colOff>
      <xdr:row>0</xdr:row>
      <xdr:rowOff>267432</xdr:rowOff>
    </xdr:from>
    <xdr:to>
      <xdr:col>12</xdr:col>
      <xdr:colOff>457933</xdr:colOff>
      <xdr:row>2</xdr:row>
      <xdr:rowOff>89388</xdr:rowOff>
    </xdr:to>
    <xdr:sp macro="" textlink="">
      <xdr:nvSpPr>
        <xdr:cNvPr id="3" name="吹き出し: 角を丸めた四角形 2">
          <a:extLst>
            <a:ext uri="{FF2B5EF4-FFF2-40B4-BE49-F238E27FC236}">
              <a16:creationId xmlns:a16="http://schemas.microsoft.com/office/drawing/2014/main" id="{BE5047EE-E6EF-4671-8084-909E4BECB591}"/>
            </a:ext>
          </a:extLst>
        </xdr:cNvPr>
        <xdr:cNvSpPr/>
      </xdr:nvSpPr>
      <xdr:spPr>
        <a:xfrm>
          <a:off x="10391775" y="267432"/>
          <a:ext cx="2888273" cy="964956"/>
        </a:xfrm>
        <a:prstGeom prst="wedgeRoundRectCallout">
          <a:avLst>
            <a:gd name="adj1" fmla="val -67687"/>
            <a:gd name="adj2" fmla="val 1557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b="0">
              <a:latin typeface="BIZ UDゴシック" panose="020B0400000000000000" pitchFamily="49" charset="-128"/>
              <a:ea typeface="BIZ UDゴシック" panose="020B0400000000000000" pitchFamily="49" charset="-128"/>
            </a:rPr>
            <a:t>連携施設は</a:t>
          </a:r>
          <a:r>
            <a:rPr kumimoji="1" lang="en-US" altLang="ja-JP" sz="1200" b="0">
              <a:latin typeface="BIZ UDゴシック" panose="020B0400000000000000" pitchFamily="49" charset="-128"/>
              <a:ea typeface="BIZ UDゴシック" panose="020B0400000000000000" pitchFamily="49" charset="-128"/>
            </a:rPr>
            <a:t>2026</a:t>
          </a:r>
          <a:r>
            <a:rPr kumimoji="1" lang="ja-JP" altLang="en-US" sz="1200" b="0">
              <a:latin typeface="BIZ UDゴシック" panose="020B0400000000000000" pitchFamily="49" charset="-128"/>
              <a:ea typeface="BIZ UDゴシック" panose="020B0400000000000000" pitchFamily="49" charset="-128"/>
            </a:rPr>
            <a:t>年度の登録情報です。</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変更する場合は上書き、追加するときは一番下に追加してください。</a:t>
          </a:r>
          <a:endParaRPr kumimoji="1" lang="en-US" altLang="ja-JP" sz="1200" b="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175977</xdr:colOff>
      <xdr:row>1</xdr:row>
      <xdr:rowOff>907676</xdr:rowOff>
    </xdr:from>
    <xdr:to>
      <xdr:col>2</xdr:col>
      <xdr:colOff>2118343</xdr:colOff>
      <xdr:row>2</xdr:row>
      <xdr:rowOff>292213</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1F82E950-8A46-402A-89D9-88F721C36523}"/>
            </a:ext>
          </a:extLst>
        </xdr:cNvPr>
        <xdr:cNvSpPr/>
      </xdr:nvSpPr>
      <xdr:spPr>
        <a:xfrm>
          <a:off x="1789624" y="1199029"/>
          <a:ext cx="1942366" cy="471508"/>
        </a:xfrm>
        <a:prstGeom prst="round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36000" rIns="0" bIns="0" rtlCol="0" anchor="t" anchorCtr="0"/>
        <a:lstStyle/>
        <a:p>
          <a:pPr algn="ctr">
            <a:lnSpc>
              <a:spcPts val="1300"/>
            </a:lnSpc>
          </a:pPr>
          <a:r>
            <a:rPr kumimoji="1" lang="ja-JP" altLang="en-US" sz="1100" b="1">
              <a:solidFill>
                <a:srgbClr val="0000FF"/>
              </a:solidFill>
            </a:rPr>
            <a:t>施設管理番号リスト</a:t>
          </a:r>
          <a:endParaRPr kumimoji="1" lang="en-US" altLang="ja-JP" sz="1100" b="1">
            <a:solidFill>
              <a:srgbClr val="0000FF"/>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0000FF"/>
              </a:solidFill>
              <a:effectLst/>
              <a:latin typeface="+mn-lt"/>
              <a:ea typeface="+mn-ea"/>
              <a:cs typeface="+mn-cs"/>
            </a:rPr>
            <a:t>（ここから番号を選択）</a:t>
          </a:r>
          <a:endParaRPr lang="ja-JP" altLang="ja-JP">
            <a:solidFill>
              <a:srgbClr val="0000FF"/>
            </a:solidFill>
            <a:effectLst/>
          </a:endParaRPr>
        </a:p>
        <a:p>
          <a:pPr algn="ctr"/>
          <a:endParaRPr kumimoji="1" lang="ja-JP" altLang="en-US" sz="1100" b="1">
            <a:solidFill>
              <a:srgbClr val="0000FF"/>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352425</xdr:colOff>
      <xdr:row>1</xdr:row>
      <xdr:rowOff>180976</xdr:rowOff>
    </xdr:from>
    <xdr:to>
      <xdr:col>12</xdr:col>
      <xdr:colOff>161925</xdr:colOff>
      <xdr:row>3</xdr:row>
      <xdr:rowOff>57151</xdr:rowOff>
    </xdr:to>
    <xdr:sp macro="" textlink="">
      <xdr:nvSpPr>
        <xdr:cNvPr id="7" name="四角形: 角を丸くする 6">
          <a:extLst>
            <a:ext uri="{FF2B5EF4-FFF2-40B4-BE49-F238E27FC236}">
              <a16:creationId xmlns:a16="http://schemas.microsoft.com/office/drawing/2014/main" id="{6B97B296-C951-4384-A9FF-68CB680ED501}"/>
            </a:ext>
          </a:extLst>
        </xdr:cNvPr>
        <xdr:cNvSpPr/>
      </xdr:nvSpPr>
      <xdr:spPr>
        <a:xfrm>
          <a:off x="5191125" y="466726"/>
          <a:ext cx="2457450" cy="3810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0" tIns="144000" rIns="0" bIns="0" rtlCol="0" anchor="ctr" anchorCtr="0"/>
        <a:lstStyle/>
        <a:p>
          <a:pPr algn="ctr"/>
          <a:r>
            <a:rPr kumimoji="1" lang="ja-JP" altLang="ja-JP" sz="1200" b="0">
              <a:solidFill>
                <a:schemeClr val="lt1"/>
              </a:solidFill>
              <a:effectLst/>
              <a:latin typeface="BIZ UDゴシック" panose="020B0400000000000000" pitchFamily="49" charset="-128"/>
              <a:ea typeface="BIZ UDゴシック" panose="020B0400000000000000" pitchFamily="49" charset="-128"/>
              <a:cs typeface="+mn-cs"/>
            </a:rPr>
            <a:t>黄色のセルに入力してください</a:t>
          </a:r>
          <a:endParaRPr lang="ja-JP" altLang="ja-JP" sz="1200">
            <a:effectLst/>
            <a:latin typeface="BIZ UDゴシック" panose="020B0400000000000000" pitchFamily="49" charset="-128"/>
            <a:ea typeface="BIZ UDゴシック" panose="020B0400000000000000" pitchFamily="49" charset="-128"/>
          </a:endParaRPr>
        </a:p>
        <a:p>
          <a:pPr algn="ctr"/>
          <a:endParaRPr kumimoji="1" lang="ja-JP" altLang="en-US" sz="1200">
            <a:latin typeface="BIZ UDゴシック" panose="020B0400000000000000" pitchFamily="49" charset="-128"/>
            <a:ea typeface="BIZ UDゴシック" panose="020B0400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449355</xdr:colOff>
      <xdr:row>0</xdr:row>
      <xdr:rowOff>391085</xdr:rowOff>
    </xdr:from>
    <xdr:to>
      <xdr:col>9</xdr:col>
      <xdr:colOff>849405</xdr:colOff>
      <xdr:row>3</xdr:row>
      <xdr:rowOff>829235</xdr:rowOff>
    </xdr:to>
    <xdr:sp macro="" textlink="">
      <xdr:nvSpPr>
        <xdr:cNvPr id="4" name="吹き出し: 角を丸めた四角形 3">
          <a:extLst>
            <a:ext uri="{FF2B5EF4-FFF2-40B4-BE49-F238E27FC236}">
              <a16:creationId xmlns:a16="http://schemas.microsoft.com/office/drawing/2014/main" id="{2FEF6A60-70FD-A0F0-102B-275C7BB8D6EE}"/>
            </a:ext>
          </a:extLst>
        </xdr:cNvPr>
        <xdr:cNvSpPr/>
      </xdr:nvSpPr>
      <xdr:spPr>
        <a:xfrm>
          <a:off x="11139767" y="391085"/>
          <a:ext cx="2450726" cy="1177738"/>
        </a:xfrm>
        <a:prstGeom prst="wedgeRoundRectCallout">
          <a:avLst>
            <a:gd name="adj1" fmla="val -82127"/>
            <a:gd name="adj2" fmla="val 37134"/>
            <a:gd name="adj3" fmla="val 16667"/>
          </a:avLst>
        </a:prstGeom>
        <a:solidFill>
          <a:schemeClr val="accent1"/>
        </a:solidFill>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72000" tIns="0" rIns="0" bIns="0" rtlCol="0" anchor="ctr" anchorCtr="0"/>
        <a:lstStyle/>
        <a:p>
          <a:pPr algn="l"/>
          <a:r>
            <a:rPr kumimoji="1" lang="ja-JP" altLang="en-US" sz="1200" b="0">
              <a:latin typeface="BIZ UDゴシック" panose="020B0400000000000000" pitchFamily="49" charset="-128"/>
              <a:ea typeface="BIZ UDゴシック" panose="020B0400000000000000" pitchFamily="49" charset="-128"/>
            </a:rPr>
            <a:t>連携施設の情報は、連携施設の申請書</a:t>
          </a:r>
          <a:r>
            <a:rPr kumimoji="1" lang="ja-JP" altLang="en-US" sz="1200" b="1">
              <a:solidFill>
                <a:srgbClr val="FFFF00"/>
              </a:solidFill>
              <a:latin typeface="BIZ UDゴシック" panose="020B0400000000000000" pitchFamily="49" charset="-128"/>
              <a:ea typeface="BIZ UDゴシック" panose="020B0400000000000000" pitchFamily="49" charset="-128"/>
            </a:rPr>
            <a:t>「③専門研修指導医」</a:t>
          </a:r>
          <a:r>
            <a:rPr kumimoji="1" lang="ja-JP" altLang="en-US" sz="1200" b="0">
              <a:latin typeface="BIZ UDゴシック" panose="020B0400000000000000" pitchFamily="49" charset="-128"/>
              <a:ea typeface="BIZ UDゴシック" panose="020B0400000000000000" pitchFamily="49" charset="-128"/>
            </a:rPr>
            <a:t>欄よりコピー＆ペースト（値貼り付け）してご利用ください。</a:t>
          </a:r>
          <a:endParaRPr kumimoji="1" lang="en-US" altLang="ja-JP" sz="1200" b="0">
            <a:latin typeface="BIZ UDゴシック" panose="020B0400000000000000" pitchFamily="49" charset="-128"/>
            <a:ea typeface="BIZ UDゴシック" panose="020B0400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1524000</xdr:colOff>
      <xdr:row>41</xdr:row>
      <xdr:rowOff>334579</xdr:rowOff>
    </xdr:from>
    <xdr:ext cx="1362075" cy="522271"/>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8F63ED2-BB69-492B-A5DE-E376A46DA076}"/>
            </a:ext>
          </a:extLst>
        </xdr:cNvPr>
        <xdr:cNvSpPr/>
      </xdr:nvSpPr>
      <xdr:spPr>
        <a:xfrm>
          <a:off x="1524000" y="11259754"/>
          <a:ext cx="1362075" cy="522271"/>
        </a:xfrm>
        <a:prstGeom prst="roundRect">
          <a:avLst/>
        </a:prstGeom>
        <a:gradFill>
          <a:gsLst>
            <a:gs pos="0">
              <a:schemeClr val="accent1">
                <a:lumMod val="13000"/>
                <a:lumOff val="87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spAutoFit/>
        </a:bodyPr>
        <a:lstStyle/>
        <a:p>
          <a:pPr algn="l"/>
          <a:r>
            <a:rPr kumimoji="1" lang="ja-JP" altLang="en-US" sz="1100" b="1">
              <a:solidFill>
                <a:srgbClr val="0000FF"/>
              </a:solidFill>
            </a:rPr>
            <a:t>乳腺外科専門医・</a:t>
          </a:r>
          <a:endParaRPr kumimoji="1" lang="en-US" altLang="ja-JP" sz="1100" b="1">
            <a:solidFill>
              <a:srgbClr val="0000FF"/>
            </a:solidFill>
          </a:endParaRPr>
        </a:p>
        <a:p>
          <a:pPr algn="l"/>
          <a:r>
            <a:rPr kumimoji="1" lang="ja-JP" altLang="en-US" sz="1100" b="1">
              <a:solidFill>
                <a:srgbClr val="0000FF"/>
              </a:solidFill>
            </a:rPr>
            <a:t>研修カリキュラム</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CB08C-A5EA-4A10-9A8A-2A096CB5A5BD}">
  <sheetPr codeName="Sheet1">
    <pageSetUpPr fitToPage="1"/>
  </sheetPr>
  <dimension ref="A1:Z39"/>
  <sheetViews>
    <sheetView showGridLines="0" tabSelected="1" zoomScale="80" zoomScaleNormal="80" workbookViewId="0">
      <pane ySplit="1" topLeftCell="A2" activePane="bottomLeft" state="frozen"/>
      <selection activeCell="J9" sqref="J9"/>
      <selection pane="bottomLeft" activeCell="P14" sqref="P14:Z14"/>
    </sheetView>
  </sheetViews>
  <sheetFormatPr defaultRowHeight="16.5" x14ac:dyDescent="0.35"/>
  <cols>
    <col min="1" max="4" width="11.85546875" style="1" customWidth="1"/>
    <col min="5" max="10" width="12.7109375" style="1" customWidth="1"/>
    <col min="11" max="11" width="15.85546875" style="1" customWidth="1"/>
    <col min="12" max="14" width="9.140625" style="1"/>
    <col min="15" max="15" width="14" style="1" customWidth="1"/>
    <col min="16" max="16384" width="9.140625" style="1"/>
  </cols>
  <sheetData>
    <row r="1" spans="1:26" ht="36" customHeight="1" thickBot="1" x14ac:dyDescent="0.4">
      <c r="A1" s="50" t="s">
        <v>2470</v>
      </c>
      <c r="C1" s="51"/>
      <c r="D1" s="51"/>
      <c r="E1" s="50" t="str">
        <f>IF(E10="該当なし","",E10)</f>
        <v/>
      </c>
      <c r="F1" s="51"/>
      <c r="I1" s="1" t="s">
        <v>2460</v>
      </c>
      <c r="O1" s="52"/>
    </row>
    <row r="2" spans="1:26" ht="33.75" customHeight="1" thickBot="1" x14ac:dyDescent="0.4">
      <c r="A2" s="405" t="s">
        <v>1662</v>
      </c>
      <c r="B2" s="405"/>
      <c r="C2" s="405"/>
      <c r="D2" s="406"/>
      <c r="E2" s="27"/>
      <c r="K2" s="53"/>
    </row>
    <row r="3" spans="1:26" ht="20.25" customHeight="1" thickBot="1" x14ac:dyDescent="0.4">
      <c r="A3" s="427" t="s">
        <v>3548</v>
      </c>
      <c r="B3" s="427"/>
      <c r="C3" s="427"/>
      <c r="D3" s="427"/>
      <c r="E3" s="427"/>
      <c r="F3" s="427"/>
      <c r="Q3" s="428"/>
      <c r="R3" s="428"/>
      <c r="S3" s="428"/>
      <c r="T3" s="428"/>
      <c r="U3" s="428"/>
      <c r="V3" s="428"/>
      <c r="W3" s="428"/>
    </row>
    <row r="4" spans="1:26" ht="6" hidden="1" customHeight="1" thickBot="1" x14ac:dyDescent="0.4">
      <c r="A4" s="54"/>
      <c r="B4" s="54"/>
      <c r="C4" s="54"/>
      <c r="D4" s="54"/>
      <c r="E4" s="54"/>
      <c r="F4" s="54"/>
      <c r="G4" s="54"/>
      <c r="H4" s="54"/>
      <c r="I4" s="54"/>
      <c r="J4" s="54"/>
      <c r="K4" s="54"/>
    </row>
    <row r="5" spans="1:26" ht="28.5" customHeight="1" thickBot="1" x14ac:dyDescent="0.4">
      <c r="A5" s="46" t="s">
        <v>1655</v>
      </c>
      <c r="B5" s="55"/>
      <c r="C5" s="55"/>
      <c r="D5" s="56"/>
      <c r="E5" s="415" t="str">
        <f>IFERROR(VLOOKUP(E2,基幹施設データ!$A:$F,2,0),"該当なし。正しいカリキュラム番号を入力してください。新規の場合はカリキュラム名を入力してください。")</f>
        <v>該当なし。正しいカリキュラム番号を入力してください。新規の場合はカリキュラム名を入力してください。</v>
      </c>
      <c r="F5" s="416"/>
      <c r="G5" s="416"/>
      <c r="H5" s="416"/>
      <c r="I5" s="416"/>
      <c r="J5" s="416"/>
      <c r="K5" s="417"/>
    </row>
    <row r="6" spans="1:26" ht="6.75" customHeight="1" thickBot="1" x14ac:dyDescent="0.4">
      <c r="A6" s="55"/>
      <c r="B6" s="55"/>
      <c r="C6" s="55"/>
      <c r="D6" s="55"/>
      <c r="E6" s="57"/>
      <c r="F6" s="57"/>
      <c r="G6" s="57"/>
      <c r="H6" s="57"/>
      <c r="I6" s="57"/>
      <c r="J6" s="57"/>
      <c r="K6" s="57"/>
    </row>
    <row r="7" spans="1:26" s="58" customFormat="1" ht="28.5" customHeight="1" thickBot="1" x14ac:dyDescent="0.4">
      <c r="C7" s="59"/>
      <c r="D7" s="60" t="s">
        <v>1663</v>
      </c>
      <c r="E7" s="30" t="str">
        <f>IF(E2="","該当なし",IF(E2=999,"",MAX(連携施設データ!$E:$E)))</f>
        <v>該当なし</v>
      </c>
      <c r="F7" s="61" t="str">
        <f>IF(E2=999,"⇐連携施設の数を入力してください","")</f>
        <v/>
      </c>
      <c r="H7" s="62"/>
      <c r="I7" s="62"/>
      <c r="J7" s="62"/>
      <c r="K7" s="62"/>
      <c r="L7" s="3"/>
      <c r="M7" s="3"/>
      <c r="N7" s="3"/>
      <c r="O7" s="3"/>
      <c r="P7" s="3"/>
      <c r="Q7" s="3"/>
      <c r="R7" s="3"/>
      <c r="S7" s="63"/>
      <c r="T7" s="3"/>
    </row>
    <row r="8" spans="1:26" ht="6.75" customHeight="1" thickBot="1" x14ac:dyDescent="0.4">
      <c r="A8" s="64"/>
      <c r="B8" s="64"/>
      <c r="C8" s="64"/>
      <c r="D8" s="64"/>
      <c r="E8" s="62"/>
      <c r="F8" s="62"/>
      <c r="G8" s="57"/>
      <c r="H8" s="57"/>
      <c r="I8" s="57"/>
      <c r="J8" s="57"/>
      <c r="K8" s="57"/>
      <c r="L8" s="65"/>
    </row>
    <row r="9" spans="1:26" ht="28.5" customHeight="1" thickBot="1" x14ac:dyDescent="0.4">
      <c r="A9" s="408" t="s">
        <v>1441</v>
      </c>
      <c r="B9" s="408"/>
      <c r="C9" s="408"/>
      <c r="D9" s="408"/>
      <c r="E9" s="31" t="str">
        <f>IF(E2=999,"　　",IFERROR(VLOOKUP(E2,基幹施設データ!$A:$D,4,0),"該当なし"))</f>
        <v>該当なし</v>
      </c>
      <c r="F9" s="57" t="str">
        <f>IF(E2=999,"⇐施設管理番号一覧にないときは99999を入力してください","")</f>
        <v/>
      </c>
      <c r="G9" s="57"/>
      <c r="H9" s="57"/>
      <c r="I9" s="57"/>
      <c r="J9" s="57"/>
      <c r="L9" s="65"/>
    </row>
    <row r="10" spans="1:26" ht="28.5" customHeight="1" thickBot="1" x14ac:dyDescent="0.4">
      <c r="A10" s="57"/>
      <c r="D10" s="66" t="s">
        <v>2427</v>
      </c>
      <c r="E10" s="436" t="str">
        <f>IFERROR(VLOOKUP(E9,施設管理番号!A:B,2,0),IF(E2=999,"","該当なし"))</f>
        <v>該当なし</v>
      </c>
      <c r="F10" s="434"/>
      <c r="G10" s="434"/>
      <c r="H10" s="434"/>
      <c r="I10" s="434"/>
      <c r="J10" s="434"/>
      <c r="K10" s="435"/>
    </row>
    <row r="11" spans="1:26" ht="41.25" customHeight="1" thickBot="1" x14ac:dyDescent="0.4">
      <c r="B11" s="67"/>
      <c r="D11" s="67" t="s">
        <v>1275</v>
      </c>
      <c r="E11" s="437" t="str">
        <f>IFERROR(VLOOKUP(E9,施設管理番号!A:C,3,0),IF(E2=999,"","該当なし"))</f>
        <v>該当なし</v>
      </c>
      <c r="F11" s="438"/>
      <c r="G11" s="438"/>
      <c r="H11" s="438"/>
      <c r="I11" s="438"/>
      <c r="J11" s="438"/>
      <c r="K11" s="439"/>
      <c r="Q11" s="68"/>
      <c r="R11" s="68"/>
      <c r="S11" s="68"/>
    </row>
    <row r="12" spans="1:26" ht="28.5" customHeight="1" thickBot="1" x14ac:dyDescent="0.4">
      <c r="C12" s="69"/>
      <c r="D12" s="66" t="s">
        <v>1649</v>
      </c>
      <c r="E12" s="420" t="str">
        <f>IFERROR(VLOOKUP(E9,施設管理番号!A:G,7,0),IF(E2=999,"","該当なし"))</f>
        <v>該当なし</v>
      </c>
      <c r="F12" s="421"/>
      <c r="G12" s="70"/>
      <c r="H12" s="71"/>
      <c r="I12" s="71"/>
      <c r="J12" s="72"/>
      <c r="L12" s="73"/>
      <c r="M12" s="74"/>
      <c r="O12" s="75"/>
      <c r="P12" s="73"/>
    </row>
    <row r="13" spans="1:26" ht="17.25" customHeight="1" thickBot="1" x14ac:dyDescent="0.4">
      <c r="E13" s="76" t="s">
        <v>1661</v>
      </c>
    </row>
    <row r="14" spans="1:26" ht="28.5" customHeight="1" thickBot="1" x14ac:dyDescent="0.4">
      <c r="D14" s="57" t="s">
        <v>990</v>
      </c>
      <c r="E14" s="30" t="str">
        <f>IFERROR(VLOOKUP(E9,施設管理番号!A:G,4,0),IF(E2=999,"","該当なし"))</f>
        <v>該当なし</v>
      </c>
      <c r="F14" s="57"/>
      <c r="G14" s="57"/>
      <c r="H14" s="57"/>
      <c r="I14" s="57"/>
      <c r="J14" s="57"/>
      <c r="K14" s="57"/>
      <c r="P14" s="440"/>
      <c r="Q14" s="440"/>
      <c r="R14" s="440"/>
      <c r="S14" s="440"/>
      <c r="T14" s="440"/>
      <c r="U14" s="440"/>
      <c r="V14" s="440"/>
      <c r="W14" s="440"/>
      <c r="X14" s="440"/>
      <c r="Y14" s="440"/>
      <c r="Z14" s="440"/>
    </row>
    <row r="15" spans="1:26" ht="28.5" customHeight="1" thickBot="1" x14ac:dyDescent="0.4">
      <c r="B15" s="77"/>
      <c r="D15" s="77" t="s">
        <v>1660</v>
      </c>
      <c r="E15" s="394" t="str">
        <f>IFERROR(VLOOKUP(E9,施設管理番号!A:G,5,0),IF(E2=999,"","該当なし"))</f>
        <v>該当なし</v>
      </c>
      <c r="F15" s="78" t="s">
        <v>1659</v>
      </c>
      <c r="G15" s="432" t="str">
        <f>IFERROR(VLOOKUP(E9,施設管理番号!A:G,6,0),IF(E2=999,"","該当なし"))</f>
        <v>該当なし</v>
      </c>
      <c r="H15" s="433"/>
      <c r="I15" s="434"/>
      <c r="J15" s="434"/>
      <c r="K15" s="435"/>
    </row>
    <row r="16" spans="1:26" ht="28.5" customHeight="1" thickBot="1" x14ac:dyDescent="0.4">
      <c r="B16" s="57" t="s">
        <v>987</v>
      </c>
      <c r="C16" s="57"/>
      <c r="D16" s="57"/>
      <c r="E16" s="429" t="s">
        <v>3551</v>
      </c>
      <c r="F16" s="430"/>
      <c r="G16" s="430"/>
      <c r="H16" s="431"/>
      <c r="I16" s="61"/>
      <c r="J16" s="57"/>
      <c r="K16" s="61"/>
    </row>
    <row r="17" spans="1:20" ht="10.5" customHeight="1" x14ac:dyDescent="0.35">
      <c r="A17" s="57"/>
      <c r="B17" s="57"/>
      <c r="C17" s="57"/>
      <c r="D17" s="57"/>
      <c r="E17" s="57"/>
      <c r="F17" s="57"/>
      <c r="G17" s="57"/>
      <c r="H17" s="57"/>
      <c r="I17" s="57"/>
      <c r="J17" s="57"/>
      <c r="K17" s="57"/>
    </row>
    <row r="18" spans="1:20" s="58" customFormat="1" ht="24.75" customHeight="1" thickBot="1" x14ac:dyDescent="0.45">
      <c r="H18" s="79" t="s">
        <v>2423</v>
      </c>
      <c r="I18" s="80"/>
      <c r="J18" s="80"/>
      <c r="K18" s="81"/>
      <c r="M18" s="3"/>
      <c r="N18" s="3"/>
      <c r="O18" s="3"/>
      <c r="P18" s="3"/>
      <c r="Q18" s="3"/>
      <c r="R18" s="3"/>
      <c r="S18" s="63"/>
      <c r="T18" s="3"/>
    </row>
    <row r="19" spans="1:20" ht="33" customHeight="1" thickBot="1" x14ac:dyDescent="0.4">
      <c r="B19" s="424" t="s">
        <v>2422</v>
      </c>
      <c r="C19" s="424"/>
      <c r="D19" s="424"/>
      <c r="E19" s="28"/>
      <c r="F19" s="425" t="s">
        <v>2424</v>
      </c>
      <c r="G19" s="426"/>
      <c r="H19" s="158"/>
      <c r="I19" s="1" t="s">
        <v>1273</v>
      </c>
      <c r="Q19" s="81"/>
      <c r="R19" s="81"/>
      <c r="S19" s="81"/>
      <c r="T19" s="81"/>
    </row>
    <row r="20" spans="1:20" ht="9.75" customHeight="1" thickBot="1" x14ac:dyDescent="0.4">
      <c r="A20" s="57"/>
      <c r="B20" s="57"/>
      <c r="C20" s="57"/>
      <c r="D20" s="57"/>
      <c r="E20" s="57"/>
      <c r="F20" s="57"/>
      <c r="G20" s="57"/>
      <c r="H20" s="57"/>
      <c r="I20" s="57"/>
      <c r="J20" s="57"/>
      <c r="K20" s="57"/>
    </row>
    <row r="21" spans="1:20" ht="28.5" customHeight="1" thickBot="1" x14ac:dyDescent="0.4">
      <c r="A21" s="55" t="s">
        <v>1656</v>
      </c>
      <c r="B21" s="55"/>
      <c r="D21" s="77" t="s">
        <v>988</v>
      </c>
      <c r="E21" s="422" t="str">
        <f>IF(E2=999,"",IFERROR(VLOOKUP(E2,基幹施設データ!$A:$F,6,0),"該当なし"))</f>
        <v>該当なし</v>
      </c>
      <c r="F21" s="423"/>
      <c r="G21" s="82" t="s">
        <v>1657</v>
      </c>
      <c r="H21" s="418"/>
      <c r="I21" s="419"/>
      <c r="J21" s="78" t="s">
        <v>1444</v>
      </c>
      <c r="K21" s="29"/>
    </row>
    <row r="22" spans="1:20" ht="27" customHeight="1" x14ac:dyDescent="0.35">
      <c r="A22" s="55"/>
      <c r="B22" s="55"/>
      <c r="E22" s="388" t="s">
        <v>3555</v>
      </c>
      <c r="F22" s="53"/>
      <c r="G22" s="53"/>
      <c r="H22" s="53"/>
      <c r="I22" s="387"/>
      <c r="J22" s="387"/>
      <c r="K22" s="55"/>
    </row>
    <row r="23" spans="1:20" ht="18" thickBot="1" x14ac:dyDescent="0.45">
      <c r="A23" s="83" t="s">
        <v>1681</v>
      </c>
      <c r="B23" s="57"/>
      <c r="C23" s="57"/>
      <c r="D23" s="57"/>
      <c r="E23" s="57"/>
      <c r="F23" s="57"/>
      <c r="G23" s="57"/>
      <c r="H23" s="57"/>
    </row>
    <row r="24" spans="1:20" ht="28.5" customHeight="1" thickBot="1" x14ac:dyDescent="0.4">
      <c r="B24" s="57"/>
      <c r="D24" s="77" t="s">
        <v>988</v>
      </c>
      <c r="E24" s="409" t="str">
        <f>IF(E21="","",E21)</f>
        <v>該当なし</v>
      </c>
      <c r="F24" s="411"/>
      <c r="G24" s="78" t="s">
        <v>1657</v>
      </c>
      <c r="H24" s="409"/>
      <c r="I24" s="411"/>
      <c r="J24" s="57"/>
      <c r="K24" s="57"/>
    </row>
    <row r="25" spans="1:20" ht="28.5" customHeight="1" thickBot="1" x14ac:dyDescent="0.4">
      <c r="B25" s="57"/>
      <c r="D25" s="77" t="s">
        <v>989</v>
      </c>
      <c r="E25" s="409" t="str">
        <f>IF(E10="","",E10)</f>
        <v>該当なし</v>
      </c>
      <c r="F25" s="410"/>
      <c r="G25" s="410"/>
      <c r="H25" s="411"/>
    </row>
    <row r="26" spans="1:20" ht="9.75" customHeight="1" thickBot="1" x14ac:dyDescent="0.4">
      <c r="A26" s="57"/>
      <c r="B26" s="57"/>
      <c r="C26" s="57"/>
      <c r="D26" s="57"/>
      <c r="E26" s="57"/>
      <c r="F26" s="57"/>
      <c r="G26" s="57"/>
      <c r="H26" s="57"/>
      <c r="I26" s="57"/>
      <c r="J26" s="57"/>
      <c r="K26" s="57"/>
    </row>
    <row r="27" spans="1:20" ht="32.1" customHeight="1" thickBot="1" x14ac:dyDescent="0.4">
      <c r="A27" s="407" t="s">
        <v>3540</v>
      </c>
      <c r="B27" s="407"/>
      <c r="C27" s="407"/>
      <c r="D27" s="407"/>
      <c r="E27" s="383"/>
      <c r="F27" s="412" t="str">
        <f>IFERROR(VLOOKUP(E27,外科プログラム!$A:$B,2,0),"該当なし")</f>
        <v>該当なし</v>
      </c>
      <c r="G27" s="413"/>
      <c r="H27" s="413"/>
      <c r="I27" s="413"/>
      <c r="J27" s="414"/>
    </row>
    <row r="28" spans="1:20" ht="29.25" customHeight="1" x14ac:dyDescent="0.35">
      <c r="A28" s="85" t="s">
        <v>2433</v>
      </c>
    </row>
    <row r="29" spans="1:20" ht="36.75" customHeight="1" x14ac:dyDescent="0.35">
      <c r="A29" s="86"/>
      <c r="O29" s="35"/>
      <c r="P29" s="32"/>
      <c r="Q29" s="32"/>
      <c r="R29" s="32"/>
      <c r="S29" s="32"/>
      <c r="T29" s="32"/>
    </row>
    <row r="31" spans="1:20" ht="18.75" customHeight="1" x14ac:dyDescent="0.35">
      <c r="E31" s="396" t="s">
        <v>1682</v>
      </c>
      <c r="F31" s="397"/>
      <c r="G31" s="397"/>
      <c r="H31" s="397"/>
      <c r="I31" s="397"/>
      <c r="J31" s="398"/>
    </row>
    <row r="32" spans="1:20" ht="16.5" customHeight="1" x14ac:dyDescent="0.35">
      <c r="E32" s="399"/>
      <c r="F32" s="400"/>
      <c r="G32" s="400"/>
      <c r="H32" s="400"/>
      <c r="I32" s="400"/>
      <c r="J32" s="401"/>
    </row>
    <row r="33" spans="5:10" ht="16.5" customHeight="1" x14ac:dyDescent="0.35">
      <c r="E33" s="399"/>
      <c r="F33" s="400"/>
      <c r="G33" s="400"/>
      <c r="H33" s="400"/>
      <c r="I33" s="400"/>
      <c r="J33" s="401"/>
    </row>
    <row r="34" spans="5:10" ht="16.5" customHeight="1" x14ac:dyDescent="0.35">
      <c r="E34" s="399"/>
      <c r="F34" s="400"/>
      <c r="G34" s="400"/>
      <c r="H34" s="400"/>
      <c r="I34" s="400"/>
      <c r="J34" s="401"/>
    </row>
    <row r="35" spans="5:10" ht="16.5" customHeight="1" x14ac:dyDescent="0.35">
      <c r="E35" s="399"/>
      <c r="F35" s="400"/>
      <c r="G35" s="400"/>
      <c r="H35" s="400"/>
      <c r="I35" s="400"/>
      <c r="J35" s="401"/>
    </row>
    <row r="36" spans="5:10" ht="16.5" customHeight="1" x14ac:dyDescent="0.35">
      <c r="E36" s="399"/>
      <c r="F36" s="400"/>
      <c r="G36" s="400"/>
      <c r="H36" s="400"/>
      <c r="I36" s="400"/>
      <c r="J36" s="401"/>
    </row>
    <row r="37" spans="5:10" ht="16.5" customHeight="1" x14ac:dyDescent="0.35">
      <c r="E37" s="399"/>
      <c r="F37" s="400"/>
      <c r="G37" s="400"/>
      <c r="H37" s="400"/>
      <c r="I37" s="400"/>
      <c r="J37" s="401"/>
    </row>
    <row r="38" spans="5:10" ht="16.5" customHeight="1" x14ac:dyDescent="0.35">
      <c r="E38" s="399"/>
      <c r="F38" s="400"/>
      <c r="G38" s="400"/>
      <c r="H38" s="400"/>
      <c r="I38" s="400"/>
      <c r="J38" s="401"/>
    </row>
    <row r="39" spans="5:10" x14ac:dyDescent="0.35">
      <c r="E39" s="402"/>
      <c r="F39" s="403"/>
      <c r="G39" s="403"/>
      <c r="H39" s="403"/>
      <c r="I39" s="403"/>
      <c r="J39" s="404"/>
    </row>
  </sheetData>
  <sheetProtection algorithmName="SHA-512" hashValue="KsMnAKVv6o8o+E47p1PrpJjIVy7X9gWMP2XSLoJrLQR5D8YGlrXLVnRM5Q2XGEg7EULjvy9fIrLk8cEgDRI9xQ==" saltValue="sHQd847FKZ6n6B3Rge1NFA==" spinCount="100000" sheet="1" objects="1" scenarios="1"/>
  <mergeCells count="21">
    <mergeCell ref="Q3:W3"/>
    <mergeCell ref="E16:H16"/>
    <mergeCell ref="G15:K15"/>
    <mergeCell ref="E10:K10"/>
    <mergeCell ref="E11:K11"/>
    <mergeCell ref="P14:Z14"/>
    <mergeCell ref="E31:J39"/>
    <mergeCell ref="A2:D2"/>
    <mergeCell ref="A27:D27"/>
    <mergeCell ref="A9:D9"/>
    <mergeCell ref="E25:H25"/>
    <mergeCell ref="F27:J27"/>
    <mergeCell ref="E5:K5"/>
    <mergeCell ref="H21:I21"/>
    <mergeCell ref="H24:I24"/>
    <mergeCell ref="E12:F12"/>
    <mergeCell ref="E21:F21"/>
    <mergeCell ref="E24:F24"/>
    <mergeCell ref="B19:D19"/>
    <mergeCell ref="F19:G19"/>
    <mergeCell ref="A3:F3"/>
  </mergeCells>
  <phoneticPr fontId="3"/>
  <conditionalFormatting sqref="E2">
    <cfRule type="containsBlanks" dxfId="36" priority="19">
      <formula>LEN(TRIM(E2))=0</formula>
    </cfRule>
  </conditionalFormatting>
  <conditionalFormatting sqref="E7">
    <cfRule type="expression" dxfId="35" priority="11">
      <formula>AND(_xlfn.ISFORMULA(E7),$E$2&lt;&gt;"",E7="")</formula>
    </cfRule>
  </conditionalFormatting>
  <conditionalFormatting sqref="E9">
    <cfRule type="expression" dxfId="34" priority="1">
      <formula>AND(_xlfn.ISFORMULA(E9),$E$2=999,E9="　　")</formula>
    </cfRule>
  </conditionalFormatting>
  <conditionalFormatting sqref="E13">
    <cfRule type="expression" dxfId="33" priority="128">
      <formula>$E$2=999</formula>
    </cfRule>
  </conditionalFormatting>
  <conditionalFormatting sqref="E19 H19">
    <cfRule type="cellIs" dxfId="30" priority="86" operator="greaterThan">
      <formula>0.1</formula>
    </cfRule>
  </conditionalFormatting>
  <conditionalFormatting sqref="E19">
    <cfRule type="expression" dxfId="29" priority="13">
      <formula>$E$19=""</formula>
    </cfRule>
  </conditionalFormatting>
  <conditionalFormatting sqref="E27">
    <cfRule type="containsBlanks" dxfId="28" priority="21">
      <formula>LEN(TRIM(E27))=0</formula>
    </cfRule>
  </conditionalFormatting>
  <conditionalFormatting sqref="E16:F16 H21">
    <cfRule type="containsBlanks" dxfId="26" priority="79">
      <formula>LEN(TRIM(E16))=0</formula>
    </cfRule>
  </conditionalFormatting>
  <conditionalFormatting sqref="E24:F24 H24:I24 E25:H25">
    <cfRule type="containsBlanks" dxfId="25" priority="27">
      <formula>LEN(TRIM(E24))=0</formula>
    </cfRule>
  </conditionalFormatting>
  <conditionalFormatting sqref="E16:H16">
    <cfRule type="expression" dxfId="24" priority="3">
      <formula>E16="https://"</formula>
    </cfRule>
  </conditionalFormatting>
  <conditionalFormatting sqref="E5:K5">
    <cfRule type="expression" dxfId="23" priority="12">
      <formula>AND(_xlfn.ISFORMULA(E5),$E$2&lt;&gt;"",E5="該当なし。正しいカリキュラム番号を入力してください。新規の場合はカリキュラム名を入力してください。")</formula>
    </cfRule>
  </conditionalFormatting>
  <conditionalFormatting sqref="H19 E21">
    <cfRule type="containsBlanks" dxfId="19" priority="78">
      <formula>LEN(TRIM(E19))=0</formula>
    </cfRule>
  </conditionalFormatting>
  <conditionalFormatting sqref="K21">
    <cfRule type="containsBlanks" dxfId="18" priority="25">
      <formula>LEN(TRIM(K21))=0</formula>
    </cfRule>
    <cfRule type="cellIs" dxfId="17" priority="26" operator="greaterThan">
      <formula>0.1</formula>
    </cfRule>
  </conditionalFormatting>
  <dataValidations xWindow="322" yWindow="598" count="5">
    <dataValidation type="whole" allowBlank="1" showInputMessage="1" showErrorMessage="1" sqref="E9" xr:uid="{A5D2E84C-B76D-4533-B58A-7A1A62C634AA}">
      <formula1>90000</formula1>
      <formula2>99999</formula2>
    </dataValidation>
    <dataValidation type="whole" allowBlank="1" showInputMessage="1" showErrorMessage="1" sqref="E19" xr:uid="{95D481FB-4D04-47A5-908D-E3967CC16399}">
      <formula1>1</formula1>
      <formula2>100</formula2>
    </dataValidation>
    <dataValidation type="custom" allowBlank="1" showInputMessage="1" showErrorMessage="1" sqref="H19" xr:uid="{081243C3-D74A-4602-B44C-6087DCBA12B3}">
      <formula1>H19&lt;=E19</formula1>
    </dataValidation>
    <dataValidation allowBlank="1" showInputMessage="1" showErrorMessage="1" prompt="ハイフンは不要" sqref="E14" xr:uid="{1A51570A-A56C-4B50-9F93-DBC18897FBA3}"/>
    <dataValidation type="whole" allowBlank="1" showInputMessage="1" showErrorMessage="1" sqref="E12:F12" xr:uid="{B5784577-5A9B-4A87-8894-822EB02174B8}">
      <formula1>1</formula1>
      <formula2>9999999999</formula2>
    </dataValidation>
  </dataValidations>
  <pageMargins left="0.12" right="0.12" top="0.67" bottom="0.24" header="0.44" footer="0.3"/>
  <pageSetup paperSize="9" scale="56"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6" id="{22120F21-B1FB-487C-8BF9-C6F9A2978435}">
            <xm:f>AND(_xlfn.ISFORMULA(E14),$E2=999,COUNTIF(施設管理番号!A:A,E9)=0)</xm:f>
            <x14:dxf>
              <fill>
                <patternFill>
                  <bgColor rgb="FFFFFF00"/>
                </patternFill>
              </fill>
            </x14:dxf>
          </x14:cfRule>
          <xm:sqref>E14</xm:sqref>
        </x14:conditionalFormatting>
        <x14:conditionalFormatting xmlns:xm="http://schemas.microsoft.com/office/excel/2006/main">
          <x14:cfRule type="expression" priority="5" id="{99F1A229-C46F-42B8-8D18-1BB8D79E47BE}">
            <xm:f>AND(_xlfn.ISFORMULA(E15),$E2=999,COUNTIF(施設管理番号!A:A,E9)=0)</xm:f>
            <x14:dxf>
              <fill>
                <patternFill>
                  <bgColor rgb="FFFFFF00"/>
                </patternFill>
              </fill>
            </x14:dxf>
          </x14:cfRule>
          <xm:sqref>E15</xm:sqref>
        </x14:conditionalFormatting>
        <x14:conditionalFormatting xmlns:xm="http://schemas.microsoft.com/office/excel/2006/main">
          <x14:cfRule type="expression" priority="7" id="{44A27887-D3BD-4FA6-A5C1-3713F68B9244}">
            <xm:f>AND(_xlfn.ISFORMULA(E12),$E2=999,COUNTIF(施設管理番号!A:A,E9)=0)</xm:f>
            <x14:dxf>
              <fill>
                <patternFill>
                  <bgColor rgb="FFFFFF00"/>
                </patternFill>
              </fill>
            </x14:dxf>
          </x14:cfRule>
          <xm:sqref>E12:F12</xm:sqref>
        </x14:conditionalFormatting>
        <x14:conditionalFormatting xmlns:xm="http://schemas.microsoft.com/office/excel/2006/main">
          <x14:cfRule type="expression" priority="9" id="{0C7AAC40-A87A-41DE-8DA0-5E5D13FADF75}">
            <xm:f>AND(_xlfn.ISFORMULA(E10),$E2=999,COUNTIF(施設管理番号!A:A,E9)=0)</xm:f>
            <x14:dxf>
              <fill>
                <patternFill>
                  <bgColor rgb="FFFFFF00"/>
                </patternFill>
              </fill>
            </x14:dxf>
          </x14:cfRule>
          <xm:sqref>E10:K10</xm:sqref>
        </x14:conditionalFormatting>
        <x14:conditionalFormatting xmlns:xm="http://schemas.microsoft.com/office/excel/2006/main">
          <x14:cfRule type="expression" priority="8" id="{C82BB224-60F8-4178-8431-6FD413960DA6}">
            <xm:f>AND(_xlfn.ISFORMULA(E11),$E2=999,COUNTIF(施設管理番号!A:A,E9)=0)</xm:f>
            <x14:dxf>
              <fill>
                <patternFill>
                  <bgColor rgb="FFFFFF00"/>
                </patternFill>
              </fill>
            </x14:dxf>
          </x14:cfRule>
          <xm:sqref>E11:K11</xm:sqref>
        </x14:conditionalFormatting>
        <x14:conditionalFormatting xmlns:xm="http://schemas.microsoft.com/office/excel/2006/main">
          <x14:cfRule type="expression" priority="4" id="{F370CDAE-12C9-46A0-B33B-553FC0637310}">
            <xm:f>AND(_xlfn.ISFORMULA(G15),$E2=999,COUNTIF(施設管理番号!A:A,E9)=0)</xm:f>
            <x14:dxf>
              <fill>
                <patternFill>
                  <bgColor rgb="FFFFFF00"/>
                </patternFill>
              </fill>
            </x14:dxf>
          </x14:cfRule>
          <xm:sqref>G15:K15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0B73-A7CE-4D59-A0D7-EB48C948BC89}">
  <dimension ref="A1:K511"/>
  <sheetViews>
    <sheetView showGridLines="0" workbookViewId="0">
      <pane ySplit="1" topLeftCell="A2" activePane="bottomLeft" state="frozen"/>
      <selection activeCell="L33" sqref="L33"/>
      <selection pane="bottomLeft" activeCell="L33" sqref="L33"/>
    </sheetView>
  </sheetViews>
  <sheetFormatPr defaultRowHeight="15" x14ac:dyDescent="0.35"/>
  <cols>
    <col min="1" max="1" width="10.140625" style="366" customWidth="1"/>
    <col min="2" max="2" width="42.28515625" style="367" customWidth="1"/>
    <col min="3" max="3" width="50.5703125" style="368" customWidth="1"/>
    <col min="4" max="4" width="10.85546875" style="367" customWidth="1"/>
    <col min="5" max="5" width="9.140625" style="367"/>
    <col min="6" max="6" width="14.42578125" style="367" customWidth="1"/>
    <col min="7" max="7" width="38.140625" style="370" customWidth="1"/>
    <col min="8" max="8" width="13.5703125" style="370" customWidth="1"/>
    <col min="9" max="9" width="10" style="370" customWidth="1"/>
    <col min="10" max="10" width="39.7109375" style="370" customWidth="1"/>
    <col min="11" max="11" width="17.85546875" style="370" customWidth="1"/>
    <col min="12" max="16384" width="9.140625" style="368"/>
  </cols>
  <sheetData>
    <row r="1" spans="1:6" x14ac:dyDescent="0.35">
      <c r="A1" s="366" t="s">
        <v>1791</v>
      </c>
      <c r="B1" s="367" t="s">
        <v>1790</v>
      </c>
      <c r="D1" s="367" t="s">
        <v>1658</v>
      </c>
      <c r="F1" s="369" t="s">
        <v>3500</v>
      </c>
    </row>
    <row r="2" spans="1:6" x14ac:dyDescent="0.35">
      <c r="A2" s="371">
        <v>1</v>
      </c>
      <c r="B2" s="368" t="s">
        <v>996</v>
      </c>
      <c r="C2" s="372" t="s">
        <v>15</v>
      </c>
      <c r="D2" s="373" t="s">
        <v>5</v>
      </c>
      <c r="F2" s="369" t="s">
        <v>3501</v>
      </c>
    </row>
    <row r="3" spans="1:6" x14ac:dyDescent="0.35">
      <c r="A3" s="371">
        <v>2</v>
      </c>
      <c r="B3" s="372" t="s">
        <v>997</v>
      </c>
      <c r="C3" s="372" t="s">
        <v>328</v>
      </c>
      <c r="D3" s="373" t="s">
        <v>5</v>
      </c>
    </row>
    <row r="4" spans="1:6" x14ac:dyDescent="0.35">
      <c r="A4" s="371">
        <v>3</v>
      </c>
      <c r="B4" s="368" t="s">
        <v>998</v>
      </c>
      <c r="C4" s="372" t="s">
        <v>17</v>
      </c>
      <c r="D4" s="373" t="s">
        <v>5</v>
      </c>
    </row>
    <row r="5" spans="1:6" x14ac:dyDescent="0.35">
      <c r="A5" s="371">
        <v>4</v>
      </c>
      <c r="B5" s="372" t="s">
        <v>999</v>
      </c>
      <c r="C5" s="372" t="s">
        <v>342</v>
      </c>
      <c r="D5" s="373" t="s">
        <v>5</v>
      </c>
    </row>
    <row r="6" spans="1:6" x14ac:dyDescent="0.35">
      <c r="A6" s="371">
        <v>5</v>
      </c>
      <c r="B6" s="368" t="s">
        <v>1000</v>
      </c>
      <c r="C6" s="372" t="s">
        <v>1724</v>
      </c>
      <c r="D6" s="373" t="s">
        <v>5</v>
      </c>
    </row>
    <row r="7" spans="1:6" x14ac:dyDescent="0.35">
      <c r="A7" s="371">
        <v>6</v>
      </c>
      <c r="B7" s="368" t="s">
        <v>3502</v>
      </c>
      <c r="C7" s="372" t="s">
        <v>3503</v>
      </c>
      <c r="D7" s="373" t="s">
        <v>5</v>
      </c>
    </row>
    <row r="8" spans="1:6" x14ac:dyDescent="0.35">
      <c r="A8" s="371">
        <v>7</v>
      </c>
      <c r="B8" s="368" t="s">
        <v>3504</v>
      </c>
      <c r="C8" s="372" t="s">
        <v>24</v>
      </c>
      <c r="D8" s="373" t="s">
        <v>5</v>
      </c>
    </row>
    <row r="9" spans="1:6" x14ac:dyDescent="0.35">
      <c r="A9" s="371">
        <v>8</v>
      </c>
      <c r="B9" s="368" t="s">
        <v>3505</v>
      </c>
      <c r="C9" s="372" t="s">
        <v>10</v>
      </c>
      <c r="D9" s="373" t="s">
        <v>5</v>
      </c>
    </row>
    <row r="10" spans="1:6" x14ac:dyDescent="0.35">
      <c r="A10" s="371">
        <v>9</v>
      </c>
      <c r="B10" s="368" t="s">
        <v>1001</v>
      </c>
      <c r="C10" s="372" t="s">
        <v>22</v>
      </c>
      <c r="D10" s="373" t="s">
        <v>358</v>
      </c>
    </row>
    <row r="11" spans="1:6" x14ac:dyDescent="0.35">
      <c r="A11" s="371">
        <v>10</v>
      </c>
      <c r="B11" s="368" t="s">
        <v>1002</v>
      </c>
      <c r="C11" s="372" t="s">
        <v>23</v>
      </c>
      <c r="D11" s="373" t="s">
        <v>358</v>
      </c>
    </row>
    <row r="12" spans="1:6" x14ac:dyDescent="0.35">
      <c r="A12" s="371">
        <v>11</v>
      </c>
      <c r="B12" s="368" t="s">
        <v>1003</v>
      </c>
      <c r="C12" s="372" t="s">
        <v>1634</v>
      </c>
      <c r="D12" s="373" t="s">
        <v>367</v>
      </c>
    </row>
    <row r="13" spans="1:6" x14ac:dyDescent="0.35">
      <c r="A13" s="371">
        <v>12</v>
      </c>
      <c r="B13" s="368" t="s">
        <v>1004</v>
      </c>
      <c r="C13" s="372" t="s">
        <v>28</v>
      </c>
      <c r="D13" s="373" t="s">
        <v>367</v>
      </c>
    </row>
    <row r="14" spans="1:6" x14ac:dyDescent="0.35">
      <c r="A14" s="371">
        <v>13</v>
      </c>
      <c r="B14" s="368" t="s">
        <v>3506</v>
      </c>
      <c r="C14" s="372" t="s">
        <v>1635</v>
      </c>
      <c r="D14" s="373" t="s">
        <v>367</v>
      </c>
    </row>
    <row r="15" spans="1:6" x14ac:dyDescent="0.35">
      <c r="A15" s="371">
        <v>14</v>
      </c>
      <c r="B15" s="372" t="s">
        <v>1005</v>
      </c>
      <c r="C15" s="372" t="s">
        <v>30</v>
      </c>
      <c r="D15" s="373" t="s">
        <v>370</v>
      </c>
    </row>
    <row r="16" spans="1:6" x14ac:dyDescent="0.35">
      <c r="A16" s="371">
        <v>15</v>
      </c>
      <c r="B16" s="372" t="s">
        <v>1007</v>
      </c>
      <c r="C16" s="372" t="s">
        <v>35</v>
      </c>
      <c r="D16" s="373" t="s">
        <v>370</v>
      </c>
    </row>
    <row r="17" spans="1:4" x14ac:dyDescent="0.35">
      <c r="A17" s="371">
        <v>16</v>
      </c>
      <c r="B17" s="368" t="s">
        <v>1008</v>
      </c>
      <c r="C17" s="372" t="s">
        <v>389</v>
      </c>
      <c r="D17" s="373" t="s">
        <v>370</v>
      </c>
    </row>
    <row r="18" spans="1:4" x14ac:dyDescent="0.35">
      <c r="A18" s="371">
        <v>17</v>
      </c>
      <c r="B18" s="368" t="s">
        <v>1006</v>
      </c>
      <c r="C18" s="372" t="s">
        <v>38</v>
      </c>
      <c r="D18" s="373" t="s">
        <v>370</v>
      </c>
    </row>
    <row r="19" spans="1:4" x14ac:dyDescent="0.35">
      <c r="A19" s="371">
        <v>18</v>
      </c>
      <c r="B19" s="368" t="s">
        <v>1009</v>
      </c>
      <c r="C19" s="372" t="s">
        <v>26</v>
      </c>
      <c r="D19" s="373" t="s">
        <v>363</v>
      </c>
    </row>
    <row r="20" spans="1:4" x14ac:dyDescent="0.35">
      <c r="A20" s="371">
        <v>19</v>
      </c>
      <c r="B20" s="372" t="s">
        <v>1010</v>
      </c>
      <c r="C20" s="372" t="s">
        <v>31</v>
      </c>
      <c r="D20" s="373" t="s">
        <v>375</v>
      </c>
    </row>
    <row r="21" spans="1:4" x14ac:dyDescent="0.35">
      <c r="A21" s="371">
        <v>20</v>
      </c>
      <c r="B21" s="372" t="s">
        <v>1011</v>
      </c>
      <c r="C21" s="372" t="s">
        <v>39</v>
      </c>
      <c r="D21" s="373" t="s">
        <v>375</v>
      </c>
    </row>
    <row r="22" spans="1:4" x14ac:dyDescent="0.35">
      <c r="A22" s="371">
        <v>21</v>
      </c>
      <c r="B22" s="368" t="s">
        <v>1012</v>
      </c>
      <c r="C22" s="372" t="s">
        <v>32</v>
      </c>
      <c r="D22" s="373" t="s">
        <v>375</v>
      </c>
    </row>
    <row r="23" spans="1:4" x14ac:dyDescent="0.35">
      <c r="A23" s="371">
        <v>22</v>
      </c>
      <c r="B23" s="368" t="s">
        <v>1013</v>
      </c>
      <c r="C23" s="372" t="s">
        <v>44</v>
      </c>
      <c r="D23" s="373" t="s">
        <v>378</v>
      </c>
    </row>
    <row r="24" spans="1:4" x14ac:dyDescent="0.35">
      <c r="A24" s="371">
        <v>23</v>
      </c>
      <c r="B24" s="368" t="s">
        <v>1015</v>
      </c>
      <c r="C24" s="372" t="s">
        <v>1725</v>
      </c>
      <c r="D24" s="373" t="s">
        <v>378</v>
      </c>
    </row>
    <row r="25" spans="1:4" x14ac:dyDescent="0.35">
      <c r="A25" s="371">
        <v>24</v>
      </c>
      <c r="B25" s="372" t="s">
        <v>1014</v>
      </c>
      <c r="C25" s="372" t="s">
        <v>1642</v>
      </c>
      <c r="D25" s="373" t="s">
        <v>378</v>
      </c>
    </row>
    <row r="26" spans="1:4" x14ac:dyDescent="0.35">
      <c r="A26" s="371">
        <v>25</v>
      </c>
      <c r="B26" s="368" t="s">
        <v>3507</v>
      </c>
      <c r="C26" s="372" t="s">
        <v>1641</v>
      </c>
      <c r="D26" s="373" t="s">
        <v>378</v>
      </c>
    </row>
    <row r="27" spans="1:4" x14ac:dyDescent="0.35">
      <c r="A27" s="371">
        <v>26</v>
      </c>
      <c r="B27" s="368" t="s">
        <v>1016</v>
      </c>
      <c r="C27" s="372" t="s">
        <v>1726</v>
      </c>
      <c r="D27" s="373" t="s">
        <v>387</v>
      </c>
    </row>
    <row r="28" spans="1:4" x14ac:dyDescent="0.35">
      <c r="A28" s="371">
        <v>27</v>
      </c>
      <c r="B28" s="368" t="s">
        <v>1018</v>
      </c>
      <c r="C28" s="372" t="s">
        <v>1728</v>
      </c>
      <c r="D28" s="373" t="s">
        <v>387</v>
      </c>
    </row>
    <row r="29" spans="1:4" x14ac:dyDescent="0.35">
      <c r="A29" s="371">
        <v>28</v>
      </c>
      <c r="B29" s="372" t="s">
        <v>1019</v>
      </c>
      <c r="C29" s="372" t="s">
        <v>1646</v>
      </c>
      <c r="D29" s="373" t="s">
        <v>387</v>
      </c>
    </row>
    <row r="30" spans="1:4" x14ac:dyDescent="0.35">
      <c r="A30" s="371">
        <v>29</v>
      </c>
      <c r="B30" s="368" t="s">
        <v>1020</v>
      </c>
      <c r="C30" s="372" t="s">
        <v>1729</v>
      </c>
      <c r="D30" s="373" t="s">
        <v>387</v>
      </c>
    </row>
    <row r="31" spans="1:4" x14ac:dyDescent="0.35">
      <c r="A31" s="371">
        <v>30</v>
      </c>
      <c r="B31" s="368" t="s">
        <v>1021</v>
      </c>
      <c r="C31" s="372" t="s">
        <v>1730</v>
      </c>
      <c r="D31" s="373" t="s">
        <v>387</v>
      </c>
    </row>
    <row r="32" spans="1:4" x14ac:dyDescent="0.35">
      <c r="A32" s="371">
        <v>31</v>
      </c>
      <c r="B32" s="372" t="s">
        <v>1017</v>
      </c>
      <c r="C32" s="372" t="s">
        <v>1727</v>
      </c>
      <c r="D32" s="373" t="s">
        <v>387</v>
      </c>
    </row>
    <row r="33" spans="1:4" x14ac:dyDescent="0.35">
      <c r="A33" s="371">
        <v>32</v>
      </c>
      <c r="B33" s="368" t="s">
        <v>1022</v>
      </c>
      <c r="C33" s="372" t="s">
        <v>1731</v>
      </c>
      <c r="D33" s="373" t="s">
        <v>410</v>
      </c>
    </row>
    <row r="34" spans="1:4" x14ac:dyDescent="0.35">
      <c r="A34" s="371">
        <v>33</v>
      </c>
      <c r="B34" s="372" t="s">
        <v>1023</v>
      </c>
      <c r="C34" s="372" t="s">
        <v>408</v>
      </c>
      <c r="D34" s="373" t="s">
        <v>410</v>
      </c>
    </row>
    <row r="35" spans="1:4" x14ac:dyDescent="0.35">
      <c r="A35" s="371">
        <v>34</v>
      </c>
      <c r="B35" s="368" t="s">
        <v>3508</v>
      </c>
      <c r="C35" s="372" t="s">
        <v>3509</v>
      </c>
      <c r="D35" s="373" t="s">
        <v>410</v>
      </c>
    </row>
    <row r="36" spans="1:4" x14ac:dyDescent="0.35">
      <c r="A36" s="371">
        <v>35</v>
      </c>
      <c r="B36" s="368" t="s">
        <v>3510</v>
      </c>
      <c r="C36" s="372" t="s">
        <v>3511</v>
      </c>
      <c r="D36" s="373" t="s">
        <v>410</v>
      </c>
    </row>
    <row r="37" spans="1:4" x14ac:dyDescent="0.35">
      <c r="A37" s="371">
        <v>36</v>
      </c>
      <c r="B37" s="368" t="s">
        <v>1024</v>
      </c>
      <c r="C37" s="372" t="s">
        <v>53</v>
      </c>
      <c r="D37" s="373" t="s">
        <v>416</v>
      </c>
    </row>
    <row r="38" spans="1:4" x14ac:dyDescent="0.35">
      <c r="A38" s="371">
        <v>37</v>
      </c>
      <c r="B38" s="368" t="s">
        <v>1025</v>
      </c>
      <c r="C38" s="372" t="s">
        <v>1490</v>
      </c>
      <c r="D38" s="373" t="s">
        <v>415</v>
      </c>
    </row>
    <row r="39" spans="1:4" x14ac:dyDescent="0.35">
      <c r="A39" s="371">
        <v>38</v>
      </c>
      <c r="B39" s="368" t="s">
        <v>1034</v>
      </c>
      <c r="C39" s="372" t="s">
        <v>57</v>
      </c>
      <c r="D39" s="373" t="s">
        <v>415</v>
      </c>
    </row>
    <row r="40" spans="1:4" x14ac:dyDescent="0.35">
      <c r="A40" s="371">
        <v>39</v>
      </c>
      <c r="B40" s="368" t="s">
        <v>1026</v>
      </c>
      <c r="C40" s="372" t="s">
        <v>55</v>
      </c>
      <c r="D40" s="373" t="s">
        <v>415</v>
      </c>
    </row>
    <row r="41" spans="1:4" x14ac:dyDescent="0.35">
      <c r="A41" s="371">
        <v>40</v>
      </c>
      <c r="B41" s="368" t="s">
        <v>1027</v>
      </c>
      <c r="C41" s="372" t="s">
        <v>58</v>
      </c>
      <c r="D41" s="373" t="s">
        <v>415</v>
      </c>
    </row>
    <row r="42" spans="1:4" x14ac:dyDescent="0.35">
      <c r="A42" s="371">
        <v>41</v>
      </c>
      <c r="B42" s="368" t="s">
        <v>1028</v>
      </c>
      <c r="C42" s="372" t="s">
        <v>64</v>
      </c>
      <c r="D42" s="373" t="s">
        <v>415</v>
      </c>
    </row>
    <row r="43" spans="1:4" x14ac:dyDescent="0.35">
      <c r="A43" s="371">
        <v>42</v>
      </c>
      <c r="B43" s="368" t="s">
        <v>1029</v>
      </c>
      <c r="C43" s="372" t="s">
        <v>1614</v>
      </c>
      <c r="D43" s="373" t="s">
        <v>415</v>
      </c>
    </row>
    <row r="44" spans="1:4" x14ac:dyDescent="0.35">
      <c r="A44" s="371">
        <v>43</v>
      </c>
      <c r="B44" s="368" t="s">
        <v>1030</v>
      </c>
      <c r="C44" s="372" t="s">
        <v>62</v>
      </c>
      <c r="D44" s="373" t="s">
        <v>415</v>
      </c>
    </row>
    <row r="45" spans="1:4" x14ac:dyDescent="0.35">
      <c r="A45" s="371">
        <v>44</v>
      </c>
      <c r="B45" s="368" t="s">
        <v>1031</v>
      </c>
      <c r="C45" s="372" t="s">
        <v>1732</v>
      </c>
      <c r="D45" s="373" t="s">
        <v>415</v>
      </c>
    </row>
    <row r="46" spans="1:4" x14ac:dyDescent="0.35">
      <c r="A46" s="371">
        <v>45</v>
      </c>
      <c r="B46" s="368" t="s">
        <v>1032</v>
      </c>
      <c r="C46" s="372" t="s">
        <v>1733</v>
      </c>
      <c r="D46" s="373" t="s">
        <v>415</v>
      </c>
    </row>
    <row r="47" spans="1:4" x14ac:dyDescent="0.35">
      <c r="A47" s="371">
        <v>46</v>
      </c>
      <c r="B47" s="372" t="s">
        <v>1033</v>
      </c>
      <c r="C47" s="372" t="s">
        <v>1734</v>
      </c>
      <c r="D47" s="373" t="s">
        <v>415</v>
      </c>
    </row>
    <row r="48" spans="1:4" x14ac:dyDescent="0.35">
      <c r="A48" s="371">
        <v>47</v>
      </c>
      <c r="B48" s="372" t="s">
        <v>1035</v>
      </c>
      <c r="C48" s="372" t="s">
        <v>1593</v>
      </c>
      <c r="D48" s="373" t="s">
        <v>415</v>
      </c>
    </row>
    <row r="49" spans="1:4" x14ac:dyDescent="0.35">
      <c r="A49" s="371">
        <v>48</v>
      </c>
      <c r="B49" s="368" t="s">
        <v>3512</v>
      </c>
      <c r="C49" s="372" t="s">
        <v>3513</v>
      </c>
      <c r="D49" s="373" t="s">
        <v>415</v>
      </c>
    </row>
    <row r="50" spans="1:4" x14ac:dyDescent="0.35">
      <c r="A50" s="371">
        <v>49</v>
      </c>
      <c r="B50" s="368" t="s">
        <v>3514</v>
      </c>
      <c r="C50" s="372" t="s">
        <v>1457</v>
      </c>
      <c r="D50" s="373" t="s">
        <v>415</v>
      </c>
    </row>
    <row r="51" spans="1:4" x14ac:dyDescent="0.35">
      <c r="A51" s="371">
        <v>50</v>
      </c>
      <c r="B51" s="368" t="s">
        <v>3515</v>
      </c>
      <c r="C51" s="372" t="s">
        <v>3516</v>
      </c>
      <c r="D51" s="373" t="s">
        <v>415</v>
      </c>
    </row>
    <row r="52" spans="1:4" x14ac:dyDescent="0.35">
      <c r="A52" s="371">
        <v>51</v>
      </c>
      <c r="B52" s="368" t="s">
        <v>3517</v>
      </c>
      <c r="C52" s="372" t="s">
        <v>3518</v>
      </c>
      <c r="D52" s="373" t="s">
        <v>415</v>
      </c>
    </row>
    <row r="53" spans="1:4" x14ac:dyDescent="0.35">
      <c r="A53" s="371">
        <v>52</v>
      </c>
      <c r="B53" s="372" t="s">
        <v>1036</v>
      </c>
      <c r="C53" s="372" t="s">
        <v>75</v>
      </c>
      <c r="D53" s="373" t="s">
        <v>407</v>
      </c>
    </row>
    <row r="54" spans="1:4" x14ac:dyDescent="0.35">
      <c r="A54" s="371">
        <v>53</v>
      </c>
      <c r="B54" s="368" t="s">
        <v>1039</v>
      </c>
      <c r="C54" s="372" t="s">
        <v>1736</v>
      </c>
      <c r="D54" s="373" t="s">
        <v>407</v>
      </c>
    </row>
    <row r="55" spans="1:4" x14ac:dyDescent="0.35">
      <c r="A55" s="371">
        <v>54</v>
      </c>
      <c r="B55" s="372" t="s">
        <v>1040</v>
      </c>
      <c r="C55" s="372" t="s">
        <v>1737</v>
      </c>
      <c r="D55" s="373" t="s">
        <v>407</v>
      </c>
    </row>
    <row r="56" spans="1:4" x14ac:dyDescent="0.35">
      <c r="A56" s="371">
        <v>55</v>
      </c>
      <c r="B56" s="368" t="s">
        <v>1043</v>
      </c>
      <c r="C56" s="372" t="s">
        <v>70</v>
      </c>
      <c r="D56" s="373" t="s">
        <v>407</v>
      </c>
    </row>
    <row r="57" spans="1:4" x14ac:dyDescent="0.35">
      <c r="A57" s="371">
        <v>56</v>
      </c>
      <c r="B57" s="372" t="s">
        <v>1044</v>
      </c>
      <c r="C57" s="372" t="s">
        <v>1739</v>
      </c>
      <c r="D57" s="373" t="s">
        <v>407</v>
      </c>
    </row>
    <row r="58" spans="1:4" x14ac:dyDescent="0.35">
      <c r="A58" s="371">
        <v>57</v>
      </c>
      <c r="B58" s="368" t="s">
        <v>1046</v>
      </c>
      <c r="C58" s="372" t="s">
        <v>1741</v>
      </c>
      <c r="D58" s="373" t="s">
        <v>407</v>
      </c>
    </row>
    <row r="59" spans="1:4" x14ac:dyDescent="0.35">
      <c r="A59" s="371">
        <v>58</v>
      </c>
      <c r="B59" s="368" t="s">
        <v>1047</v>
      </c>
      <c r="C59" s="372" t="s">
        <v>1742</v>
      </c>
      <c r="D59" s="373" t="s">
        <v>407</v>
      </c>
    </row>
    <row r="60" spans="1:4" x14ac:dyDescent="0.35">
      <c r="A60" s="371">
        <v>59</v>
      </c>
      <c r="B60" s="368" t="s">
        <v>1048</v>
      </c>
      <c r="C60" s="372" t="s">
        <v>71</v>
      </c>
      <c r="D60" s="373" t="s">
        <v>407</v>
      </c>
    </row>
    <row r="61" spans="1:4" x14ac:dyDescent="0.35">
      <c r="A61" s="371">
        <v>60</v>
      </c>
      <c r="B61" s="372" t="s">
        <v>1050</v>
      </c>
      <c r="C61" s="372" t="s">
        <v>118</v>
      </c>
      <c r="D61" s="373" t="s">
        <v>407</v>
      </c>
    </row>
    <row r="62" spans="1:4" x14ac:dyDescent="0.35">
      <c r="A62" s="371">
        <v>61</v>
      </c>
      <c r="B62" s="368" t="s">
        <v>1041</v>
      </c>
      <c r="C62" s="372" t="s">
        <v>1537</v>
      </c>
      <c r="D62" s="373" t="s">
        <v>407</v>
      </c>
    </row>
    <row r="63" spans="1:4" x14ac:dyDescent="0.35">
      <c r="A63" s="371">
        <v>62</v>
      </c>
      <c r="B63" s="368" t="s">
        <v>1049</v>
      </c>
      <c r="C63" s="372" t="s">
        <v>1743</v>
      </c>
      <c r="D63" s="373" t="s">
        <v>407</v>
      </c>
    </row>
    <row r="64" spans="1:4" x14ac:dyDescent="0.35">
      <c r="A64" s="371">
        <v>63</v>
      </c>
      <c r="B64" s="368" t="s">
        <v>1045</v>
      </c>
      <c r="C64" s="372" t="s">
        <v>1740</v>
      </c>
      <c r="D64" s="373" t="s">
        <v>407</v>
      </c>
    </row>
    <row r="65" spans="1:4" x14ac:dyDescent="0.35">
      <c r="A65" s="371">
        <v>64</v>
      </c>
      <c r="B65" s="368" t="s">
        <v>1037</v>
      </c>
      <c r="C65" s="372" t="s">
        <v>1735</v>
      </c>
      <c r="D65" s="373" t="s">
        <v>407</v>
      </c>
    </row>
    <row r="66" spans="1:4" x14ac:dyDescent="0.35">
      <c r="A66" s="371">
        <v>65</v>
      </c>
      <c r="B66" s="368" t="s">
        <v>1042</v>
      </c>
      <c r="C66" s="372" t="s">
        <v>1738</v>
      </c>
      <c r="D66" s="373" t="s">
        <v>407</v>
      </c>
    </row>
    <row r="67" spans="1:4" x14ac:dyDescent="0.35">
      <c r="A67" s="371">
        <v>66</v>
      </c>
      <c r="B67" s="372" t="s">
        <v>1051</v>
      </c>
      <c r="C67" s="372" t="s">
        <v>63</v>
      </c>
      <c r="D67" s="373" t="s">
        <v>407</v>
      </c>
    </row>
    <row r="68" spans="1:4" x14ac:dyDescent="0.35">
      <c r="A68" s="371">
        <v>67</v>
      </c>
      <c r="B68" s="368" t="s">
        <v>3519</v>
      </c>
      <c r="C68" s="372" t="s">
        <v>3520</v>
      </c>
      <c r="D68" s="373" t="s">
        <v>407</v>
      </c>
    </row>
    <row r="69" spans="1:4" x14ac:dyDescent="0.35">
      <c r="A69" s="371">
        <v>68</v>
      </c>
      <c r="B69" s="368" t="s">
        <v>1038</v>
      </c>
      <c r="C69" s="372" t="s">
        <v>136</v>
      </c>
      <c r="D69" s="373" t="s">
        <v>407</v>
      </c>
    </row>
    <row r="70" spans="1:4" x14ac:dyDescent="0.35">
      <c r="A70" s="371">
        <v>69</v>
      </c>
      <c r="B70" s="368" t="s">
        <v>1052</v>
      </c>
      <c r="C70" s="372" t="s">
        <v>78</v>
      </c>
      <c r="D70" s="373" t="s">
        <v>407</v>
      </c>
    </row>
    <row r="71" spans="1:4" x14ac:dyDescent="0.35">
      <c r="A71" s="371">
        <v>70</v>
      </c>
      <c r="B71" s="368" t="s">
        <v>1053</v>
      </c>
      <c r="C71" s="372" t="s">
        <v>1744</v>
      </c>
      <c r="D71" s="373" t="s">
        <v>407</v>
      </c>
    </row>
    <row r="72" spans="1:4" x14ac:dyDescent="0.35">
      <c r="A72" s="371">
        <v>71</v>
      </c>
      <c r="B72" s="368" t="s">
        <v>1054</v>
      </c>
      <c r="C72" s="372" t="s">
        <v>100</v>
      </c>
      <c r="D72" s="373" t="s">
        <v>430</v>
      </c>
    </row>
    <row r="73" spans="1:4" x14ac:dyDescent="0.35">
      <c r="A73" s="371">
        <v>72</v>
      </c>
      <c r="B73" s="368" t="s">
        <v>1055</v>
      </c>
      <c r="C73" s="372" t="s">
        <v>126</v>
      </c>
      <c r="D73" s="373" t="s">
        <v>430</v>
      </c>
    </row>
    <row r="74" spans="1:4" x14ac:dyDescent="0.35">
      <c r="A74" s="371">
        <v>73</v>
      </c>
      <c r="B74" s="368" t="s">
        <v>1056</v>
      </c>
      <c r="C74" s="372" t="s">
        <v>116</v>
      </c>
      <c r="D74" s="373" t="s">
        <v>430</v>
      </c>
    </row>
    <row r="75" spans="1:4" x14ac:dyDescent="0.35">
      <c r="A75" s="371">
        <v>74</v>
      </c>
      <c r="B75" s="372" t="s">
        <v>1057</v>
      </c>
      <c r="C75" s="372" t="s">
        <v>101</v>
      </c>
      <c r="D75" s="373" t="s">
        <v>430</v>
      </c>
    </row>
    <row r="76" spans="1:4" x14ac:dyDescent="0.35">
      <c r="A76" s="371">
        <v>75</v>
      </c>
      <c r="B76" s="368" t="s">
        <v>1058</v>
      </c>
      <c r="C76" s="372" t="s">
        <v>103</v>
      </c>
      <c r="D76" s="373" t="s">
        <v>430</v>
      </c>
    </row>
    <row r="77" spans="1:4" x14ac:dyDescent="0.35">
      <c r="A77" s="371">
        <v>76</v>
      </c>
      <c r="B77" s="368" t="s">
        <v>1059</v>
      </c>
      <c r="C77" s="372" t="s">
        <v>1464</v>
      </c>
      <c r="D77" s="373" t="s">
        <v>430</v>
      </c>
    </row>
    <row r="78" spans="1:4" x14ac:dyDescent="0.35">
      <c r="A78" s="371">
        <v>77</v>
      </c>
      <c r="B78" s="368" t="s">
        <v>1060</v>
      </c>
      <c r="C78" s="372" t="s">
        <v>142</v>
      </c>
      <c r="D78" s="373" t="s">
        <v>430</v>
      </c>
    </row>
    <row r="79" spans="1:4" x14ac:dyDescent="0.35">
      <c r="A79" s="371">
        <v>78</v>
      </c>
      <c r="B79" s="368" t="s">
        <v>1061</v>
      </c>
      <c r="C79" s="372" t="s">
        <v>111</v>
      </c>
      <c r="D79" s="373" t="s">
        <v>430</v>
      </c>
    </row>
    <row r="80" spans="1:4" x14ac:dyDescent="0.35">
      <c r="A80" s="371">
        <v>79</v>
      </c>
      <c r="B80" s="368" t="s">
        <v>1062</v>
      </c>
      <c r="C80" s="372" t="s">
        <v>106</v>
      </c>
      <c r="D80" s="373" t="s">
        <v>430</v>
      </c>
    </row>
    <row r="81" spans="1:4" x14ac:dyDescent="0.35">
      <c r="A81" s="371">
        <v>80</v>
      </c>
      <c r="B81" s="368" t="s">
        <v>1063</v>
      </c>
      <c r="C81" s="372" t="s">
        <v>109</v>
      </c>
      <c r="D81" s="373" t="s">
        <v>430</v>
      </c>
    </row>
    <row r="82" spans="1:4" x14ac:dyDescent="0.35">
      <c r="A82" s="371">
        <v>81</v>
      </c>
      <c r="B82" s="368" t="s">
        <v>3521</v>
      </c>
      <c r="C82" s="372" t="s">
        <v>2556</v>
      </c>
      <c r="D82" s="373" t="s">
        <v>430</v>
      </c>
    </row>
    <row r="83" spans="1:4" x14ac:dyDescent="0.35">
      <c r="A83" s="371">
        <v>82</v>
      </c>
      <c r="B83" s="368" t="s">
        <v>1064</v>
      </c>
      <c r="C83" s="372" t="s">
        <v>143</v>
      </c>
      <c r="D83" s="373" t="s">
        <v>430</v>
      </c>
    </row>
    <row r="84" spans="1:4" x14ac:dyDescent="0.35">
      <c r="A84" s="371">
        <v>83</v>
      </c>
      <c r="B84" s="372" t="s">
        <v>1065</v>
      </c>
      <c r="C84" s="372" t="s">
        <v>119</v>
      </c>
      <c r="D84" s="373" t="s">
        <v>430</v>
      </c>
    </row>
    <row r="85" spans="1:4" x14ac:dyDescent="0.35">
      <c r="A85" s="371">
        <v>84</v>
      </c>
      <c r="B85" s="368" t="s">
        <v>1066</v>
      </c>
      <c r="C85" s="372" t="s">
        <v>132</v>
      </c>
      <c r="D85" s="373" t="s">
        <v>430</v>
      </c>
    </row>
    <row r="86" spans="1:4" x14ac:dyDescent="0.35">
      <c r="A86" s="371">
        <v>85</v>
      </c>
      <c r="B86" s="368" t="s">
        <v>3522</v>
      </c>
      <c r="C86" s="372" t="s">
        <v>1796</v>
      </c>
      <c r="D86" s="373" t="s">
        <v>430</v>
      </c>
    </row>
    <row r="87" spans="1:4" x14ac:dyDescent="0.35">
      <c r="A87" s="371">
        <v>86</v>
      </c>
      <c r="B87" s="372" t="s">
        <v>1067</v>
      </c>
      <c r="C87" s="372" t="s">
        <v>135</v>
      </c>
      <c r="D87" s="373" t="s">
        <v>430</v>
      </c>
    </row>
    <row r="88" spans="1:4" x14ac:dyDescent="0.35">
      <c r="A88" s="371">
        <v>87</v>
      </c>
      <c r="B88" s="368" t="s">
        <v>1068</v>
      </c>
      <c r="C88" s="372" t="s">
        <v>1515</v>
      </c>
      <c r="D88" s="373" t="s">
        <v>430</v>
      </c>
    </row>
    <row r="89" spans="1:4" x14ac:dyDescent="0.35">
      <c r="A89" s="371">
        <v>88</v>
      </c>
      <c r="B89" s="368" t="s">
        <v>1069</v>
      </c>
      <c r="C89" s="372" t="s">
        <v>115</v>
      </c>
      <c r="D89" s="373" t="s">
        <v>430</v>
      </c>
    </row>
    <row r="90" spans="1:4" x14ac:dyDescent="0.35">
      <c r="A90" s="371">
        <v>89</v>
      </c>
      <c r="B90" s="368" t="s">
        <v>1070</v>
      </c>
      <c r="C90" s="372" t="s">
        <v>1513</v>
      </c>
      <c r="D90" s="373" t="s">
        <v>430</v>
      </c>
    </row>
    <row r="91" spans="1:4" x14ac:dyDescent="0.35">
      <c r="A91" s="371">
        <v>90</v>
      </c>
      <c r="B91" s="368" t="s">
        <v>1071</v>
      </c>
      <c r="C91" s="372" t="s">
        <v>120</v>
      </c>
      <c r="D91" s="373" t="s">
        <v>430</v>
      </c>
    </row>
    <row r="92" spans="1:4" x14ac:dyDescent="0.35">
      <c r="A92" s="371">
        <v>91</v>
      </c>
      <c r="B92" s="368" t="s">
        <v>1072</v>
      </c>
      <c r="C92" s="372" t="s">
        <v>1745</v>
      </c>
      <c r="D92" s="373" t="s">
        <v>430</v>
      </c>
    </row>
    <row r="93" spans="1:4" x14ac:dyDescent="0.35">
      <c r="A93" s="371">
        <v>92</v>
      </c>
      <c r="B93" s="368" t="s">
        <v>1073</v>
      </c>
      <c r="C93" s="372" t="s">
        <v>1746</v>
      </c>
      <c r="D93" s="373" t="s">
        <v>430</v>
      </c>
    </row>
    <row r="94" spans="1:4" x14ac:dyDescent="0.35">
      <c r="A94" s="371">
        <v>93</v>
      </c>
      <c r="B94" s="368" t="s">
        <v>3523</v>
      </c>
      <c r="C94" s="372" t="s">
        <v>3524</v>
      </c>
      <c r="D94" s="373" t="s">
        <v>430</v>
      </c>
    </row>
    <row r="95" spans="1:4" x14ac:dyDescent="0.35">
      <c r="A95" s="371">
        <v>94</v>
      </c>
      <c r="B95" s="368" t="s">
        <v>1074</v>
      </c>
      <c r="C95" s="372" t="s">
        <v>1749</v>
      </c>
      <c r="D95" s="373" t="s">
        <v>430</v>
      </c>
    </row>
    <row r="96" spans="1:4" x14ac:dyDescent="0.35">
      <c r="A96" s="371">
        <v>95</v>
      </c>
      <c r="B96" s="368" t="s">
        <v>1075</v>
      </c>
      <c r="C96" s="372" t="s">
        <v>1750</v>
      </c>
      <c r="D96" s="373" t="s">
        <v>430</v>
      </c>
    </row>
    <row r="97" spans="1:4" x14ac:dyDescent="0.35">
      <c r="A97" s="371">
        <v>96</v>
      </c>
      <c r="B97" s="372" t="s">
        <v>1076</v>
      </c>
      <c r="C97" s="372" t="s">
        <v>123</v>
      </c>
      <c r="D97" s="373" t="s">
        <v>430</v>
      </c>
    </row>
    <row r="98" spans="1:4" x14ac:dyDescent="0.35">
      <c r="A98" s="371">
        <v>97</v>
      </c>
      <c r="B98" s="372" t="s">
        <v>1077</v>
      </c>
      <c r="C98" s="372" t="s">
        <v>466</v>
      </c>
      <c r="D98" s="373" t="s">
        <v>430</v>
      </c>
    </row>
    <row r="99" spans="1:4" x14ac:dyDescent="0.35">
      <c r="A99" s="371">
        <v>98</v>
      </c>
      <c r="B99" s="372" t="s">
        <v>1078</v>
      </c>
      <c r="C99" s="372" t="s">
        <v>1591</v>
      </c>
      <c r="D99" s="373" t="s">
        <v>430</v>
      </c>
    </row>
    <row r="100" spans="1:4" x14ac:dyDescent="0.35">
      <c r="A100" s="371">
        <v>99</v>
      </c>
      <c r="B100" s="368" t="s">
        <v>1079</v>
      </c>
      <c r="C100" s="372" t="s">
        <v>1751</v>
      </c>
      <c r="D100" s="373" t="s">
        <v>430</v>
      </c>
    </row>
    <row r="101" spans="1:4" x14ac:dyDescent="0.35">
      <c r="A101" s="371">
        <v>100</v>
      </c>
      <c r="B101" s="368" t="s">
        <v>1080</v>
      </c>
      <c r="C101" s="372" t="s">
        <v>117</v>
      </c>
      <c r="D101" s="373" t="s">
        <v>430</v>
      </c>
    </row>
    <row r="102" spans="1:4" x14ac:dyDescent="0.35">
      <c r="A102" s="371">
        <v>101</v>
      </c>
      <c r="B102" s="368" t="s">
        <v>1081</v>
      </c>
      <c r="C102" s="372" t="s">
        <v>94</v>
      </c>
      <c r="D102" s="373" t="s">
        <v>430</v>
      </c>
    </row>
    <row r="103" spans="1:4" x14ac:dyDescent="0.35">
      <c r="A103" s="371">
        <v>102</v>
      </c>
      <c r="B103" s="372" t="s">
        <v>3525</v>
      </c>
      <c r="C103" s="372" t="s">
        <v>1747</v>
      </c>
      <c r="D103" s="373" t="s">
        <v>430</v>
      </c>
    </row>
    <row r="104" spans="1:4" x14ac:dyDescent="0.35">
      <c r="A104" s="371">
        <v>103</v>
      </c>
      <c r="B104" s="368" t="s">
        <v>1082</v>
      </c>
      <c r="C104" s="372" t="s">
        <v>1752</v>
      </c>
      <c r="D104" s="373" t="s">
        <v>430</v>
      </c>
    </row>
    <row r="105" spans="1:4" x14ac:dyDescent="0.35">
      <c r="A105" s="371">
        <v>104</v>
      </c>
      <c r="B105" s="368" t="s">
        <v>3526</v>
      </c>
      <c r="C105" s="372" t="s">
        <v>102</v>
      </c>
      <c r="D105" s="373" t="s">
        <v>430</v>
      </c>
    </row>
    <row r="106" spans="1:4" x14ac:dyDescent="0.35">
      <c r="A106" s="371">
        <v>105</v>
      </c>
      <c r="B106" s="368" t="s">
        <v>3527</v>
      </c>
      <c r="C106" s="372" t="s">
        <v>3528</v>
      </c>
      <c r="D106" s="373" t="s">
        <v>426</v>
      </c>
    </row>
    <row r="107" spans="1:4" x14ac:dyDescent="0.35">
      <c r="A107" s="371">
        <v>106</v>
      </c>
      <c r="B107" s="368" t="s">
        <v>1083</v>
      </c>
      <c r="C107" s="372" t="s">
        <v>1753</v>
      </c>
      <c r="D107" s="373" t="s">
        <v>426</v>
      </c>
    </row>
    <row r="108" spans="1:4" x14ac:dyDescent="0.35">
      <c r="A108" s="371">
        <v>107</v>
      </c>
      <c r="B108" s="368" t="s">
        <v>1084</v>
      </c>
      <c r="C108" s="372" t="s">
        <v>1754</v>
      </c>
      <c r="D108" s="373" t="s">
        <v>426</v>
      </c>
    </row>
    <row r="109" spans="1:4" x14ac:dyDescent="0.35">
      <c r="A109" s="371">
        <v>108</v>
      </c>
      <c r="B109" s="368" t="s">
        <v>1085</v>
      </c>
      <c r="C109" s="372" t="s">
        <v>82</v>
      </c>
      <c r="D109" s="373" t="s">
        <v>426</v>
      </c>
    </row>
    <row r="110" spans="1:4" x14ac:dyDescent="0.35">
      <c r="A110" s="371">
        <v>109</v>
      </c>
      <c r="B110" s="372" t="s">
        <v>1086</v>
      </c>
      <c r="C110" s="372" t="s">
        <v>79</v>
      </c>
      <c r="D110" s="373" t="s">
        <v>426</v>
      </c>
    </row>
    <row r="111" spans="1:4" x14ac:dyDescent="0.35">
      <c r="A111" s="371">
        <v>110</v>
      </c>
      <c r="B111" s="372" t="s">
        <v>1087</v>
      </c>
      <c r="C111" s="372" t="s">
        <v>93</v>
      </c>
      <c r="D111" s="373" t="s">
        <v>426</v>
      </c>
    </row>
    <row r="112" spans="1:4" x14ac:dyDescent="0.35">
      <c r="A112" s="371">
        <v>111</v>
      </c>
      <c r="B112" s="372" t="s">
        <v>1088</v>
      </c>
      <c r="C112" s="372" t="s">
        <v>1755</v>
      </c>
      <c r="D112" s="373" t="s">
        <v>426</v>
      </c>
    </row>
    <row r="113" spans="1:4" x14ac:dyDescent="0.35">
      <c r="A113" s="371">
        <v>112</v>
      </c>
      <c r="B113" s="372" t="s">
        <v>1092</v>
      </c>
      <c r="C113" s="372" t="s">
        <v>97</v>
      </c>
      <c r="D113" s="373" t="s">
        <v>426</v>
      </c>
    </row>
    <row r="114" spans="1:4" x14ac:dyDescent="0.35">
      <c r="A114" s="371">
        <v>113</v>
      </c>
      <c r="B114" s="368" t="s">
        <v>1093</v>
      </c>
      <c r="C114" s="372" t="s">
        <v>84</v>
      </c>
      <c r="D114" s="373" t="s">
        <v>426</v>
      </c>
    </row>
    <row r="115" spans="1:4" x14ac:dyDescent="0.35">
      <c r="A115" s="371">
        <v>114</v>
      </c>
      <c r="B115" s="368" t="s">
        <v>1094</v>
      </c>
      <c r="C115" s="372" t="s">
        <v>506</v>
      </c>
      <c r="D115" s="373" t="s">
        <v>426</v>
      </c>
    </row>
    <row r="116" spans="1:4" x14ac:dyDescent="0.35">
      <c r="A116" s="371">
        <v>115</v>
      </c>
      <c r="B116" s="368" t="s">
        <v>1095</v>
      </c>
      <c r="C116" s="372" t="s">
        <v>96</v>
      </c>
      <c r="D116" s="373" t="s">
        <v>426</v>
      </c>
    </row>
    <row r="117" spans="1:4" x14ac:dyDescent="0.35">
      <c r="A117" s="371">
        <v>116</v>
      </c>
      <c r="B117" s="372" t="s">
        <v>1096</v>
      </c>
      <c r="C117" s="372" t="s">
        <v>1757</v>
      </c>
      <c r="D117" s="373" t="s">
        <v>426</v>
      </c>
    </row>
    <row r="118" spans="1:4" x14ac:dyDescent="0.35">
      <c r="A118" s="371">
        <v>117</v>
      </c>
      <c r="B118" s="368" t="s">
        <v>1097</v>
      </c>
      <c r="C118" s="372" t="s">
        <v>1758</v>
      </c>
      <c r="D118" s="373" t="s">
        <v>426</v>
      </c>
    </row>
    <row r="119" spans="1:4" x14ac:dyDescent="0.35">
      <c r="A119" s="371">
        <v>118</v>
      </c>
      <c r="B119" s="368" t="s">
        <v>3529</v>
      </c>
      <c r="C119" s="372" t="s">
        <v>122</v>
      </c>
      <c r="D119" s="373" t="s">
        <v>426</v>
      </c>
    </row>
    <row r="120" spans="1:4" x14ac:dyDescent="0.35">
      <c r="A120" s="371">
        <v>119</v>
      </c>
      <c r="B120" s="368" t="s">
        <v>1098</v>
      </c>
      <c r="C120" s="372" t="s">
        <v>98</v>
      </c>
      <c r="D120" s="373" t="s">
        <v>426</v>
      </c>
    </row>
    <row r="121" spans="1:4" x14ac:dyDescent="0.35">
      <c r="A121" s="371">
        <v>120</v>
      </c>
      <c r="B121" s="368" t="s">
        <v>1099</v>
      </c>
      <c r="C121" s="372" t="s">
        <v>86</v>
      </c>
      <c r="D121" s="373" t="s">
        <v>426</v>
      </c>
    </row>
    <row r="122" spans="1:4" x14ac:dyDescent="0.35">
      <c r="A122" s="371">
        <v>121</v>
      </c>
      <c r="B122" s="368" t="s">
        <v>1091</v>
      </c>
      <c r="C122" s="372" t="s">
        <v>494</v>
      </c>
      <c r="D122" s="373" t="s">
        <v>426</v>
      </c>
    </row>
    <row r="123" spans="1:4" x14ac:dyDescent="0.35">
      <c r="A123" s="371">
        <v>122</v>
      </c>
      <c r="B123" s="368" t="s">
        <v>1089</v>
      </c>
      <c r="C123" s="372" t="s">
        <v>89</v>
      </c>
      <c r="D123" s="373" t="s">
        <v>426</v>
      </c>
    </row>
    <row r="124" spans="1:4" x14ac:dyDescent="0.35">
      <c r="A124" s="371">
        <v>123</v>
      </c>
      <c r="B124" s="372" t="s">
        <v>1090</v>
      </c>
      <c r="C124" s="372" t="s">
        <v>1756</v>
      </c>
      <c r="D124" s="373" t="s">
        <v>426</v>
      </c>
    </row>
    <row r="125" spans="1:4" x14ac:dyDescent="0.35">
      <c r="A125" s="371">
        <v>124</v>
      </c>
      <c r="B125" s="368" t="s">
        <v>1100</v>
      </c>
      <c r="C125" s="372" t="s">
        <v>1759</v>
      </c>
      <c r="D125" s="373" t="s">
        <v>426</v>
      </c>
    </row>
    <row r="126" spans="1:4" x14ac:dyDescent="0.35">
      <c r="A126" s="371">
        <v>125</v>
      </c>
      <c r="B126" s="368" t="s">
        <v>3530</v>
      </c>
      <c r="C126" s="372" t="s">
        <v>2036</v>
      </c>
      <c r="D126" s="373" t="s">
        <v>426</v>
      </c>
    </row>
    <row r="127" spans="1:4" x14ac:dyDescent="0.35">
      <c r="A127" s="371">
        <v>126</v>
      </c>
      <c r="B127" s="368" t="s">
        <v>1101</v>
      </c>
      <c r="C127" s="372" t="s">
        <v>69</v>
      </c>
      <c r="D127" s="373" t="s">
        <v>437</v>
      </c>
    </row>
    <row r="128" spans="1:4" x14ac:dyDescent="0.35">
      <c r="A128" s="371">
        <v>127</v>
      </c>
      <c r="B128" s="368" t="s">
        <v>1103</v>
      </c>
      <c r="C128" s="372" t="s">
        <v>68</v>
      </c>
      <c r="D128" s="373" t="s">
        <v>437</v>
      </c>
    </row>
    <row r="129" spans="1:4" x14ac:dyDescent="0.35">
      <c r="A129" s="371">
        <v>128</v>
      </c>
      <c r="B129" s="368" t="s">
        <v>1102</v>
      </c>
      <c r="C129" s="372" t="s">
        <v>65</v>
      </c>
      <c r="D129" s="373" t="s">
        <v>437</v>
      </c>
    </row>
    <row r="130" spans="1:4" x14ac:dyDescent="0.35">
      <c r="A130" s="371">
        <v>129</v>
      </c>
      <c r="B130" s="372" t="s">
        <v>1104</v>
      </c>
      <c r="C130" s="372" t="s">
        <v>1760</v>
      </c>
      <c r="D130" s="373" t="s">
        <v>548</v>
      </c>
    </row>
    <row r="131" spans="1:4" x14ac:dyDescent="0.35">
      <c r="A131" s="371">
        <v>130</v>
      </c>
      <c r="B131" s="372" t="s">
        <v>1105</v>
      </c>
      <c r="C131" s="372" t="s">
        <v>163</v>
      </c>
      <c r="D131" s="373" t="s">
        <v>548</v>
      </c>
    </row>
    <row r="132" spans="1:4" x14ac:dyDescent="0.35">
      <c r="A132" s="371">
        <v>131</v>
      </c>
      <c r="B132" s="368" t="s">
        <v>1106</v>
      </c>
      <c r="C132" s="372" t="s">
        <v>166</v>
      </c>
      <c r="D132" s="373" t="s">
        <v>607</v>
      </c>
    </row>
    <row r="133" spans="1:4" x14ac:dyDescent="0.35">
      <c r="A133" s="371">
        <v>132</v>
      </c>
      <c r="B133" s="368" t="s">
        <v>1107</v>
      </c>
      <c r="C133" s="372" t="s">
        <v>1470</v>
      </c>
      <c r="D133" s="373" t="s">
        <v>607</v>
      </c>
    </row>
    <row r="134" spans="1:4" x14ac:dyDescent="0.35">
      <c r="A134" s="371">
        <v>133</v>
      </c>
      <c r="B134" s="368" t="s">
        <v>1108</v>
      </c>
      <c r="C134" s="372" t="s">
        <v>165</v>
      </c>
      <c r="D134" s="373" t="s">
        <v>607</v>
      </c>
    </row>
    <row r="135" spans="1:4" x14ac:dyDescent="0.35">
      <c r="A135" s="371">
        <v>134</v>
      </c>
      <c r="B135" s="368" t="s">
        <v>1109</v>
      </c>
      <c r="C135" s="372" t="s">
        <v>169</v>
      </c>
      <c r="D135" s="373" t="s">
        <v>610</v>
      </c>
    </row>
    <row r="136" spans="1:4" x14ac:dyDescent="0.35">
      <c r="A136" s="371">
        <v>135</v>
      </c>
      <c r="B136" s="368" t="s">
        <v>1110</v>
      </c>
      <c r="C136" s="372" t="s">
        <v>168</v>
      </c>
      <c r="D136" s="373" t="s">
        <v>610</v>
      </c>
    </row>
    <row r="137" spans="1:4" x14ac:dyDescent="0.35">
      <c r="A137" s="371">
        <v>136</v>
      </c>
      <c r="B137" s="368" t="s">
        <v>1111</v>
      </c>
      <c r="C137" s="372" t="s">
        <v>146</v>
      </c>
      <c r="D137" s="373" t="s">
        <v>576</v>
      </c>
    </row>
    <row r="138" spans="1:4" x14ac:dyDescent="0.35">
      <c r="A138" s="371">
        <v>137</v>
      </c>
      <c r="B138" s="372" t="s">
        <v>1112</v>
      </c>
      <c r="C138" s="372" t="s">
        <v>575</v>
      </c>
      <c r="D138" s="373" t="s">
        <v>576</v>
      </c>
    </row>
    <row r="139" spans="1:4" x14ac:dyDescent="0.35">
      <c r="A139" s="371">
        <v>138</v>
      </c>
      <c r="B139" s="368" t="s">
        <v>1113</v>
      </c>
      <c r="C139" s="372" t="s">
        <v>158</v>
      </c>
      <c r="D139" s="373" t="s">
        <v>432</v>
      </c>
    </row>
    <row r="140" spans="1:4" x14ac:dyDescent="0.35">
      <c r="A140" s="371">
        <v>139</v>
      </c>
      <c r="B140" s="368" t="s">
        <v>1114</v>
      </c>
      <c r="C140" s="372" t="s">
        <v>162</v>
      </c>
      <c r="D140" s="373" t="s">
        <v>432</v>
      </c>
    </row>
    <row r="141" spans="1:4" x14ac:dyDescent="0.35">
      <c r="A141" s="371">
        <v>140</v>
      </c>
      <c r="B141" s="368" t="s">
        <v>1115</v>
      </c>
      <c r="C141" s="372" t="s">
        <v>1761</v>
      </c>
      <c r="D141" s="373" t="s">
        <v>432</v>
      </c>
    </row>
    <row r="142" spans="1:4" x14ac:dyDescent="0.35">
      <c r="A142" s="371">
        <v>141</v>
      </c>
      <c r="B142" s="368" t="s">
        <v>1116</v>
      </c>
      <c r="C142" s="372" t="s">
        <v>1460</v>
      </c>
      <c r="D142" s="373" t="s">
        <v>432</v>
      </c>
    </row>
    <row r="143" spans="1:4" x14ac:dyDescent="0.35">
      <c r="A143" s="371">
        <v>142</v>
      </c>
      <c r="B143" s="372" t="s">
        <v>1117</v>
      </c>
      <c r="C143" s="372" t="s">
        <v>1762</v>
      </c>
      <c r="D143" s="373" t="s">
        <v>432</v>
      </c>
    </row>
    <row r="144" spans="1:4" x14ac:dyDescent="0.35">
      <c r="A144" s="371">
        <v>143</v>
      </c>
      <c r="B144" s="368" t="s">
        <v>1118</v>
      </c>
      <c r="C144" s="372" t="s">
        <v>615</v>
      </c>
      <c r="D144" s="373" t="s">
        <v>542</v>
      </c>
    </row>
    <row r="145" spans="1:4" x14ac:dyDescent="0.35">
      <c r="A145" s="371">
        <v>144</v>
      </c>
      <c r="B145" s="368" t="s">
        <v>1119</v>
      </c>
      <c r="C145" s="372" t="s">
        <v>171</v>
      </c>
      <c r="D145" s="373" t="s">
        <v>542</v>
      </c>
    </row>
    <row r="146" spans="1:4" x14ac:dyDescent="0.35">
      <c r="A146" s="371">
        <v>145</v>
      </c>
      <c r="B146" s="372" t="s">
        <v>1120</v>
      </c>
      <c r="C146" s="372" t="s">
        <v>195</v>
      </c>
      <c r="D146" s="373" t="s">
        <v>542</v>
      </c>
    </row>
    <row r="147" spans="1:4" x14ac:dyDescent="0.35">
      <c r="A147" s="371">
        <v>146</v>
      </c>
      <c r="B147" s="372" t="s">
        <v>1121</v>
      </c>
      <c r="C147" s="372" t="s">
        <v>178</v>
      </c>
      <c r="D147" s="373" t="s">
        <v>542</v>
      </c>
    </row>
    <row r="148" spans="1:4" x14ac:dyDescent="0.35">
      <c r="A148" s="371">
        <v>147</v>
      </c>
      <c r="B148" s="372" t="s">
        <v>1122</v>
      </c>
      <c r="C148" s="372" t="s">
        <v>149</v>
      </c>
      <c r="D148" s="373" t="s">
        <v>555</v>
      </c>
    </row>
    <row r="149" spans="1:4" x14ac:dyDescent="0.35">
      <c r="A149" s="371">
        <v>148</v>
      </c>
      <c r="B149" s="368" t="s">
        <v>1124</v>
      </c>
      <c r="C149" s="372" t="s">
        <v>1763</v>
      </c>
      <c r="D149" s="373" t="s">
        <v>555</v>
      </c>
    </row>
    <row r="150" spans="1:4" x14ac:dyDescent="0.35">
      <c r="A150" s="371">
        <v>149</v>
      </c>
      <c r="B150" s="368" t="s">
        <v>1126</v>
      </c>
      <c r="C150" s="372" t="s">
        <v>1764</v>
      </c>
      <c r="D150" s="373" t="s">
        <v>555</v>
      </c>
    </row>
    <row r="151" spans="1:4" x14ac:dyDescent="0.35">
      <c r="A151" s="371">
        <v>150</v>
      </c>
      <c r="B151" s="368" t="s">
        <v>1127</v>
      </c>
      <c r="C151" s="372" t="s">
        <v>1499</v>
      </c>
      <c r="D151" s="373" t="s">
        <v>555</v>
      </c>
    </row>
    <row r="152" spans="1:4" x14ac:dyDescent="0.35">
      <c r="A152" s="371">
        <v>151</v>
      </c>
      <c r="B152" s="368" t="s">
        <v>1128</v>
      </c>
      <c r="C152" s="372" t="s">
        <v>1765</v>
      </c>
      <c r="D152" s="373" t="s">
        <v>555</v>
      </c>
    </row>
    <row r="153" spans="1:4" x14ac:dyDescent="0.35">
      <c r="A153" s="371">
        <v>152</v>
      </c>
      <c r="B153" s="372" t="s">
        <v>1125</v>
      </c>
      <c r="C153" s="372" t="s">
        <v>592</v>
      </c>
      <c r="D153" s="373" t="s">
        <v>555</v>
      </c>
    </row>
    <row r="154" spans="1:4" x14ac:dyDescent="0.35">
      <c r="A154" s="371">
        <v>153</v>
      </c>
      <c r="B154" s="368" t="s">
        <v>1123</v>
      </c>
      <c r="C154" s="372" t="s">
        <v>137</v>
      </c>
      <c r="D154" s="373" t="s">
        <v>555</v>
      </c>
    </row>
    <row r="155" spans="1:4" x14ac:dyDescent="0.35">
      <c r="A155" s="371">
        <v>154</v>
      </c>
      <c r="B155" s="368" t="s">
        <v>3531</v>
      </c>
      <c r="C155" s="372" t="s">
        <v>157</v>
      </c>
      <c r="D155" s="373" t="s">
        <v>555</v>
      </c>
    </row>
    <row r="156" spans="1:4" x14ac:dyDescent="0.35">
      <c r="A156" s="371">
        <v>155</v>
      </c>
      <c r="B156" s="372" t="s">
        <v>3532</v>
      </c>
      <c r="C156" s="372" t="s">
        <v>3533</v>
      </c>
      <c r="D156" s="373" t="s">
        <v>555</v>
      </c>
    </row>
    <row r="157" spans="1:4" x14ac:dyDescent="0.35">
      <c r="A157" s="371">
        <v>156</v>
      </c>
      <c r="B157" s="368" t="s">
        <v>1129</v>
      </c>
      <c r="C157" s="372" t="s">
        <v>1766</v>
      </c>
      <c r="D157" s="373" t="s">
        <v>456</v>
      </c>
    </row>
    <row r="158" spans="1:4" x14ac:dyDescent="0.35">
      <c r="A158" s="371">
        <v>157</v>
      </c>
      <c r="B158" s="368" t="s">
        <v>1130</v>
      </c>
      <c r="C158" s="372" t="s">
        <v>647</v>
      </c>
      <c r="D158" s="373" t="s">
        <v>456</v>
      </c>
    </row>
    <row r="159" spans="1:4" x14ac:dyDescent="0.35">
      <c r="A159" s="371">
        <v>158</v>
      </c>
      <c r="B159" s="368" t="s">
        <v>1131</v>
      </c>
      <c r="C159" s="372" t="s">
        <v>652</v>
      </c>
      <c r="D159" s="373" t="s">
        <v>456</v>
      </c>
    </row>
    <row r="160" spans="1:4" x14ac:dyDescent="0.35">
      <c r="A160" s="371">
        <v>159</v>
      </c>
      <c r="B160" s="368" t="s">
        <v>1132</v>
      </c>
      <c r="C160" s="372" t="s">
        <v>613</v>
      </c>
      <c r="D160" s="373" t="s">
        <v>456</v>
      </c>
    </row>
    <row r="161" spans="1:4" x14ac:dyDescent="0.35">
      <c r="A161" s="371">
        <v>160</v>
      </c>
      <c r="B161" s="372" t="s">
        <v>1133</v>
      </c>
      <c r="C161" s="372" t="s">
        <v>191</v>
      </c>
      <c r="D161" s="373" t="s">
        <v>456</v>
      </c>
    </row>
    <row r="162" spans="1:4" x14ac:dyDescent="0.35">
      <c r="A162" s="371">
        <v>161</v>
      </c>
      <c r="B162" s="372" t="s">
        <v>3534</v>
      </c>
      <c r="C162" s="372" t="s">
        <v>1533</v>
      </c>
      <c r="D162" s="373" t="s">
        <v>456</v>
      </c>
    </row>
    <row r="163" spans="1:4" x14ac:dyDescent="0.35">
      <c r="A163" s="371">
        <v>162</v>
      </c>
      <c r="B163" s="368" t="s">
        <v>1134</v>
      </c>
      <c r="C163" s="372" t="s">
        <v>197</v>
      </c>
      <c r="D163" s="373" t="s">
        <v>456</v>
      </c>
    </row>
    <row r="164" spans="1:4" x14ac:dyDescent="0.35">
      <c r="A164" s="371">
        <v>163</v>
      </c>
      <c r="B164" s="372" t="s">
        <v>1135</v>
      </c>
      <c r="C164" s="372" t="s">
        <v>185</v>
      </c>
      <c r="D164" s="373" t="s">
        <v>456</v>
      </c>
    </row>
    <row r="165" spans="1:4" x14ac:dyDescent="0.35">
      <c r="A165" s="371">
        <v>164</v>
      </c>
      <c r="B165" s="368" t="s">
        <v>1136</v>
      </c>
      <c r="C165" s="372" t="s">
        <v>181</v>
      </c>
      <c r="D165" s="373" t="s">
        <v>456</v>
      </c>
    </row>
    <row r="166" spans="1:4" x14ac:dyDescent="0.35">
      <c r="A166" s="371">
        <v>165</v>
      </c>
      <c r="B166" s="368" t="s">
        <v>1137</v>
      </c>
      <c r="C166" s="372" t="s">
        <v>634</v>
      </c>
      <c r="D166" s="373" t="s">
        <v>456</v>
      </c>
    </row>
    <row r="167" spans="1:4" x14ac:dyDescent="0.35">
      <c r="A167" s="371">
        <v>166</v>
      </c>
      <c r="B167" s="368" t="s">
        <v>1138</v>
      </c>
      <c r="C167" s="372" t="s">
        <v>198</v>
      </c>
      <c r="D167" s="373" t="s">
        <v>456</v>
      </c>
    </row>
    <row r="168" spans="1:4" x14ac:dyDescent="0.35">
      <c r="A168" s="371">
        <v>167</v>
      </c>
      <c r="B168" s="368" t="s">
        <v>1139</v>
      </c>
      <c r="C168" s="372" t="s">
        <v>186</v>
      </c>
      <c r="D168" s="373" t="s">
        <v>456</v>
      </c>
    </row>
    <row r="169" spans="1:4" x14ac:dyDescent="0.35">
      <c r="A169" s="371">
        <v>168</v>
      </c>
      <c r="B169" s="368" t="s">
        <v>1140</v>
      </c>
      <c r="C169" s="372" t="s">
        <v>643</v>
      </c>
      <c r="D169" s="373" t="s">
        <v>456</v>
      </c>
    </row>
    <row r="170" spans="1:4" x14ac:dyDescent="0.35">
      <c r="A170" s="371">
        <v>169</v>
      </c>
      <c r="B170" s="372" t="s">
        <v>1141</v>
      </c>
      <c r="C170" s="372" t="s">
        <v>193</v>
      </c>
      <c r="D170" s="373" t="s">
        <v>456</v>
      </c>
    </row>
    <row r="171" spans="1:4" x14ac:dyDescent="0.35">
      <c r="A171" s="371">
        <v>170</v>
      </c>
      <c r="B171" s="368" t="s">
        <v>1142</v>
      </c>
      <c r="C171" s="372" t="s">
        <v>192</v>
      </c>
      <c r="D171" s="373" t="s">
        <v>456</v>
      </c>
    </row>
    <row r="172" spans="1:4" x14ac:dyDescent="0.35">
      <c r="A172" s="371">
        <v>171</v>
      </c>
      <c r="B172" s="368" t="s">
        <v>1143</v>
      </c>
      <c r="C172" s="372" t="s">
        <v>1623</v>
      </c>
      <c r="D172" s="373" t="s">
        <v>456</v>
      </c>
    </row>
    <row r="173" spans="1:4" x14ac:dyDescent="0.35">
      <c r="A173" s="371">
        <v>172</v>
      </c>
      <c r="B173" s="368" t="s">
        <v>1144</v>
      </c>
      <c r="C173" s="372" t="s">
        <v>188</v>
      </c>
      <c r="D173" s="373" t="s">
        <v>456</v>
      </c>
    </row>
    <row r="174" spans="1:4" x14ac:dyDescent="0.35">
      <c r="A174" s="371">
        <v>173</v>
      </c>
      <c r="B174" s="368" t="s">
        <v>1145</v>
      </c>
      <c r="C174" s="372" t="s">
        <v>179</v>
      </c>
      <c r="D174" s="373" t="s">
        <v>456</v>
      </c>
    </row>
    <row r="175" spans="1:4" x14ac:dyDescent="0.35">
      <c r="A175" s="371">
        <v>174</v>
      </c>
      <c r="B175" s="368" t="s">
        <v>1146</v>
      </c>
      <c r="C175" s="372" t="s">
        <v>190</v>
      </c>
      <c r="D175" s="373" t="s">
        <v>456</v>
      </c>
    </row>
    <row r="176" spans="1:4" x14ac:dyDescent="0.35">
      <c r="A176" s="371">
        <v>175</v>
      </c>
      <c r="B176" s="368" t="s">
        <v>1147</v>
      </c>
      <c r="C176" s="372" t="s">
        <v>565</v>
      </c>
      <c r="D176" s="373" t="s">
        <v>456</v>
      </c>
    </row>
    <row r="177" spans="1:4" x14ac:dyDescent="0.35">
      <c r="A177" s="371">
        <v>176</v>
      </c>
      <c r="B177" s="368" t="s">
        <v>1148</v>
      </c>
      <c r="C177" s="372" t="s">
        <v>1767</v>
      </c>
      <c r="D177" s="373" t="s">
        <v>456</v>
      </c>
    </row>
    <row r="178" spans="1:4" x14ac:dyDescent="0.35">
      <c r="A178" s="371">
        <v>177</v>
      </c>
      <c r="B178" s="368" t="s">
        <v>1149</v>
      </c>
      <c r="C178" s="372" t="s">
        <v>182</v>
      </c>
      <c r="D178" s="373" t="s">
        <v>624</v>
      </c>
    </row>
    <row r="179" spans="1:4" x14ac:dyDescent="0.35">
      <c r="A179" s="371">
        <v>178</v>
      </c>
      <c r="B179" s="368" t="s">
        <v>1150</v>
      </c>
      <c r="C179" s="372" t="s">
        <v>180</v>
      </c>
      <c r="D179" s="373" t="s">
        <v>624</v>
      </c>
    </row>
    <row r="180" spans="1:4" x14ac:dyDescent="0.35">
      <c r="A180" s="371">
        <v>179</v>
      </c>
      <c r="B180" s="368" t="s">
        <v>1151</v>
      </c>
      <c r="C180" s="372" t="s">
        <v>183</v>
      </c>
      <c r="D180" s="373" t="s">
        <v>624</v>
      </c>
    </row>
    <row r="181" spans="1:4" x14ac:dyDescent="0.35">
      <c r="A181" s="371">
        <v>180</v>
      </c>
      <c r="B181" s="368" t="s">
        <v>1152</v>
      </c>
      <c r="C181" s="372" t="s">
        <v>224</v>
      </c>
      <c r="D181" s="373" t="s">
        <v>655</v>
      </c>
    </row>
    <row r="182" spans="1:4" x14ac:dyDescent="0.35">
      <c r="A182" s="371">
        <v>181</v>
      </c>
      <c r="B182" s="372" t="s">
        <v>1153</v>
      </c>
      <c r="C182" s="372" t="s">
        <v>206</v>
      </c>
      <c r="D182" s="373" t="s">
        <v>655</v>
      </c>
    </row>
    <row r="183" spans="1:4" x14ac:dyDescent="0.35">
      <c r="A183" s="371">
        <v>182</v>
      </c>
      <c r="B183" s="368" t="s">
        <v>1154</v>
      </c>
      <c r="C183" s="372" t="s">
        <v>214</v>
      </c>
      <c r="D183" s="373" t="s">
        <v>658</v>
      </c>
    </row>
    <row r="184" spans="1:4" x14ac:dyDescent="0.35">
      <c r="A184" s="371">
        <v>183</v>
      </c>
      <c r="B184" s="368" t="s">
        <v>1155</v>
      </c>
      <c r="C184" s="372" t="s">
        <v>205</v>
      </c>
      <c r="D184" s="373" t="s">
        <v>658</v>
      </c>
    </row>
    <row r="185" spans="1:4" x14ac:dyDescent="0.35">
      <c r="A185" s="371">
        <v>184</v>
      </c>
      <c r="B185" s="372" t="s">
        <v>1156</v>
      </c>
      <c r="C185" s="372" t="s">
        <v>676</v>
      </c>
      <c r="D185" s="373" t="s">
        <v>658</v>
      </c>
    </row>
    <row r="186" spans="1:4" x14ac:dyDescent="0.35">
      <c r="A186" s="371">
        <v>185</v>
      </c>
      <c r="B186" s="372" t="s">
        <v>1157</v>
      </c>
      <c r="C186" s="372" t="s">
        <v>209</v>
      </c>
      <c r="D186" s="373" t="s">
        <v>658</v>
      </c>
    </row>
    <row r="187" spans="1:4" x14ac:dyDescent="0.35">
      <c r="A187" s="371">
        <v>186</v>
      </c>
      <c r="B187" s="368" t="s">
        <v>1158</v>
      </c>
      <c r="C187" s="372" t="s">
        <v>248</v>
      </c>
      <c r="D187" s="373" t="s">
        <v>695</v>
      </c>
    </row>
    <row r="188" spans="1:4" x14ac:dyDescent="0.35">
      <c r="A188" s="371">
        <v>187</v>
      </c>
      <c r="B188" s="372" t="s">
        <v>1159</v>
      </c>
      <c r="C188" s="372" t="s">
        <v>239</v>
      </c>
      <c r="D188" s="373" t="s">
        <v>695</v>
      </c>
    </row>
    <row r="189" spans="1:4" x14ac:dyDescent="0.35">
      <c r="A189" s="371">
        <v>188</v>
      </c>
      <c r="B189" s="368" t="s">
        <v>1160</v>
      </c>
      <c r="C189" s="372" t="s">
        <v>241</v>
      </c>
      <c r="D189" s="373" t="s">
        <v>695</v>
      </c>
    </row>
    <row r="190" spans="1:4" x14ac:dyDescent="0.35">
      <c r="A190" s="371">
        <v>189</v>
      </c>
      <c r="B190" s="368" t="s">
        <v>1161</v>
      </c>
      <c r="C190" s="372" t="s">
        <v>240</v>
      </c>
      <c r="D190" s="373" t="s">
        <v>695</v>
      </c>
    </row>
    <row r="191" spans="1:4" x14ac:dyDescent="0.35">
      <c r="A191" s="371">
        <v>190</v>
      </c>
      <c r="B191" s="368" t="s">
        <v>1162</v>
      </c>
      <c r="C191" s="372" t="s">
        <v>260</v>
      </c>
      <c r="D191" s="373" t="s">
        <v>695</v>
      </c>
    </row>
    <row r="192" spans="1:4" x14ac:dyDescent="0.35">
      <c r="A192" s="371">
        <v>191</v>
      </c>
      <c r="B192" s="368" t="s">
        <v>1164</v>
      </c>
      <c r="C192" s="372" t="s">
        <v>1769</v>
      </c>
      <c r="D192" s="373" t="s">
        <v>695</v>
      </c>
    </row>
    <row r="193" spans="1:4" x14ac:dyDescent="0.35">
      <c r="A193" s="371">
        <v>192</v>
      </c>
      <c r="B193" s="368" t="s">
        <v>1165</v>
      </c>
      <c r="C193" s="372" t="s">
        <v>253</v>
      </c>
      <c r="D193" s="373" t="s">
        <v>695</v>
      </c>
    </row>
    <row r="194" spans="1:4" x14ac:dyDescent="0.35">
      <c r="A194" s="371">
        <v>193</v>
      </c>
      <c r="B194" s="368" t="s">
        <v>1167</v>
      </c>
      <c r="C194" s="372" t="s">
        <v>728</v>
      </c>
      <c r="D194" s="373" t="s">
        <v>695</v>
      </c>
    </row>
    <row r="195" spans="1:4" x14ac:dyDescent="0.35">
      <c r="A195" s="371">
        <v>194</v>
      </c>
      <c r="B195" s="368" t="s">
        <v>1169</v>
      </c>
      <c r="C195" s="372" t="s">
        <v>1551</v>
      </c>
      <c r="D195" s="373" t="s">
        <v>695</v>
      </c>
    </row>
    <row r="196" spans="1:4" x14ac:dyDescent="0.35">
      <c r="A196" s="371">
        <v>195</v>
      </c>
      <c r="B196" s="368" t="s">
        <v>1166</v>
      </c>
      <c r="C196" s="372" t="s">
        <v>742</v>
      </c>
      <c r="D196" s="373" t="s">
        <v>695</v>
      </c>
    </row>
    <row r="197" spans="1:4" x14ac:dyDescent="0.35">
      <c r="A197" s="371">
        <v>196</v>
      </c>
      <c r="B197" s="368" t="s">
        <v>1168</v>
      </c>
      <c r="C197" s="372" t="s">
        <v>1606</v>
      </c>
      <c r="D197" s="373" t="s">
        <v>695</v>
      </c>
    </row>
    <row r="198" spans="1:4" x14ac:dyDescent="0.35">
      <c r="A198" s="371">
        <v>197</v>
      </c>
      <c r="B198" s="372" t="s">
        <v>1163</v>
      </c>
      <c r="C198" s="372" t="s">
        <v>1768</v>
      </c>
      <c r="D198" s="373" t="s">
        <v>695</v>
      </c>
    </row>
    <row r="199" spans="1:4" x14ac:dyDescent="0.35">
      <c r="A199" s="371">
        <v>198</v>
      </c>
      <c r="B199" s="372" t="s">
        <v>1170</v>
      </c>
      <c r="C199" s="372" t="s">
        <v>249</v>
      </c>
      <c r="D199" s="373" t="s">
        <v>695</v>
      </c>
    </row>
    <row r="200" spans="1:4" x14ac:dyDescent="0.35">
      <c r="A200" s="371">
        <v>199</v>
      </c>
      <c r="B200" s="368" t="s">
        <v>3535</v>
      </c>
      <c r="C200" s="372" t="s">
        <v>3536</v>
      </c>
      <c r="D200" s="373" t="s">
        <v>695</v>
      </c>
    </row>
    <row r="201" spans="1:4" x14ac:dyDescent="0.35">
      <c r="A201" s="371">
        <v>200</v>
      </c>
      <c r="B201" s="368" t="s">
        <v>1171</v>
      </c>
      <c r="C201" s="372" t="s">
        <v>232</v>
      </c>
      <c r="D201" s="373" t="s">
        <v>711</v>
      </c>
    </row>
    <row r="202" spans="1:4" x14ac:dyDescent="0.35">
      <c r="A202" s="371">
        <v>201</v>
      </c>
      <c r="B202" s="368" t="s">
        <v>1172</v>
      </c>
      <c r="C202" s="372" t="s">
        <v>1521</v>
      </c>
      <c r="D202" s="373" t="s">
        <v>711</v>
      </c>
    </row>
    <row r="203" spans="1:4" x14ac:dyDescent="0.35">
      <c r="A203" s="371">
        <v>202</v>
      </c>
      <c r="B203" s="368" t="s">
        <v>1174</v>
      </c>
      <c r="C203" s="372" t="s">
        <v>1500</v>
      </c>
      <c r="D203" s="373" t="s">
        <v>711</v>
      </c>
    </row>
    <row r="204" spans="1:4" x14ac:dyDescent="0.35">
      <c r="A204" s="371">
        <v>203</v>
      </c>
      <c r="B204" s="368" t="s">
        <v>1175</v>
      </c>
      <c r="C204" s="372" t="s">
        <v>1609</v>
      </c>
      <c r="D204" s="373" t="s">
        <v>711</v>
      </c>
    </row>
    <row r="205" spans="1:4" x14ac:dyDescent="0.35">
      <c r="A205" s="371">
        <v>204</v>
      </c>
      <c r="B205" s="368" t="s">
        <v>1176</v>
      </c>
      <c r="C205" s="372" t="s">
        <v>1771</v>
      </c>
      <c r="D205" s="373" t="s">
        <v>711</v>
      </c>
    </row>
    <row r="206" spans="1:4" x14ac:dyDescent="0.35">
      <c r="A206" s="371">
        <v>205</v>
      </c>
      <c r="B206" s="372" t="s">
        <v>1173</v>
      </c>
      <c r="C206" s="372" t="s">
        <v>1770</v>
      </c>
      <c r="D206" s="373" t="s">
        <v>711</v>
      </c>
    </row>
    <row r="207" spans="1:4" x14ac:dyDescent="0.35">
      <c r="A207" s="371">
        <v>206</v>
      </c>
      <c r="B207" s="368" t="s">
        <v>1177</v>
      </c>
      <c r="C207" s="372" t="s">
        <v>234</v>
      </c>
      <c r="D207" s="373" t="s">
        <v>711</v>
      </c>
    </row>
    <row r="208" spans="1:4" x14ac:dyDescent="0.35">
      <c r="A208" s="371">
        <v>207</v>
      </c>
      <c r="B208" s="368" t="s">
        <v>3537</v>
      </c>
      <c r="C208" s="372" t="s">
        <v>3538</v>
      </c>
      <c r="D208" s="373" t="s">
        <v>711</v>
      </c>
    </row>
    <row r="209" spans="1:4" x14ac:dyDescent="0.35">
      <c r="A209" s="371">
        <v>208</v>
      </c>
      <c r="B209" s="368" t="s">
        <v>1178</v>
      </c>
      <c r="C209" s="372" t="s">
        <v>226</v>
      </c>
      <c r="D209" s="373" t="s">
        <v>668</v>
      </c>
    </row>
    <row r="210" spans="1:4" x14ac:dyDescent="0.35">
      <c r="A210" s="371">
        <v>209</v>
      </c>
      <c r="B210" s="368" t="s">
        <v>1180</v>
      </c>
      <c r="C210" s="372" t="s">
        <v>666</v>
      </c>
      <c r="D210" s="373" t="s">
        <v>668</v>
      </c>
    </row>
    <row r="211" spans="1:4" x14ac:dyDescent="0.35">
      <c r="A211" s="371">
        <v>210</v>
      </c>
      <c r="B211" s="368" t="s">
        <v>1179</v>
      </c>
      <c r="C211" s="372" t="s">
        <v>211</v>
      </c>
      <c r="D211" s="373" t="s">
        <v>668</v>
      </c>
    </row>
    <row r="212" spans="1:4" x14ac:dyDescent="0.35">
      <c r="A212" s="371">
        <v>211</v>
      </c>
      <c r="B212" s="368" t="s">
        <v>1181</v>
      </c>
      <c r="C212" s="372" t="s">
        <v>227</v>
      </c>
      <c r="D212" s="373" t="s">
        <v>679</v>
      </c>
    </row>
    <row r="213" spans="1:4" x14ac:dyDescent="0.35">
      <c r="A213" s="371">
        <v>212</v>
      </c>
      <c r="B213" s="368" t="s">
        <v>1182</v>
      </c>
      <c r="C213" s="372" t="s">
        <v>213</v>
      </c>
      <c r="D213" s="373" t="s">
        <v>679</v>
      </c>
    </row>
    <row r="214" spans="1:4" x14ac:dyDescent="0.35">
      <c r="A214" s="371">
        <v>213</v>
      </c>
      <c r="B214" s="368" t="s">
        <v>1183</v>
      </c>
      <c r="C214" s="372" t="s">
        <v>1772</v>
      </c>
      <c r="D214" s="373" t="s">
        <v>793</v>
      </c>
    </row>
    <row r="215" spans="1:4" x14ac:dyDescent="0.35">
      <c r="A215" s="371">
        <v>214</v>
      </c>
      <c r="B215" s="372" t="s">
        <v>1184</v>
      </c>
      <c r="C215" s="372" t="s">
        <v>281</v>
      </c>
      <c r="D215" s="373" t="s">
        <v>670</v>
      </c>
    </row>
    <row r="216" spans="1:4" x14ac:dyDescent="0.35">
      <c r="A216" s="371">
        <v>215</v>
      </c>
      <c r="B216" s="368" t="s">
        <v>1185</v>
      </c>
      <c r="C216" s="372" t="s">
        <v>210</v>
      </c>
      <c r="D216" s="373" t="s">
        <v>670</v>
      </c>
    </row>
    <row r="217" spans="1:4" x14ac:dyDescent="0.35">
      <c r="A217" s="371">
        <v>216</v>
      </c>
      <c r="B217" s="368" t="s">
        <v>1186</v>
      </c>
      <c r="C217" s="372" t="s">
        <v>275</v>
      </c>
      <c r="D217" s="373" t="s">
        <v>454</v>
      </c>
    </row>
    <row r="218" spans="1:4" x14ac:dyDescent="0.35">
      <c r="A218" s="371">
        <v>217</v>
      </c>
      <c r="B218" s="368" t="s">
        <v>1187</v>
      </c>
      <c r="C218" s="372" t="s">
        <v>261</v>
      </c>
      <c r="D218" s="373" t="s">
        <v>454</v>
      </c>
    </row>
    <row r="219" spans="1:4" x14ac:dyDescent="0.35">
      <c r="A219" s="371">
        <v>218</v>
      </c>
      <c r="B219" s="372" t="s">
        <v>1189</v>
      </c>
      <c r="C219" s="372" t="s">
        <v>1773</v>
      </c>
      <c r="D219" s="373" t="s">
        <v>454</v>
      </c>
    </row>
    <row r="220" spans="1:4" x14ac:dyDescent="0.35">
      <c r="A220" s="371">
        <v>219</v>
      </c>
      <c r="B220" s="372" t="s">
        <v>1190</v>
      </c>
      <c r="C220" s="372" t="s">
        <v>1774</v>
      </c>
      <c r="D220" s="373" t="s">
        <v>454</v>
      </c>
    </row>
    <row r="221" spans="1:4" x14ac:dyDescent="0.35">
      <c r="A221" s="371">
        <v>220</v>
      </c>
      <c r="B221" s="372" t="s">
        <v>1188</v>
      </c>
      <c r="C221" s="372" t="s">
        <v>73</v>
      </c>
      <c r="D221" s="373" t="s">
        <v>454</v>
      </c>
    </row>
    <row r="222" spans="1:4" x14ac:dyDescent="0.35">
      <c r="A222" s="371">
        <v>221</v>
      </c>
      <c r="B222" s="368" t="s">
        <v>1191</v>
      </c>
      <c r="C222" s="372" t="s">
        <v>276</v>
      </c>
      <c r="D222" s="373" t="s">
        <v>798</v>
      </c>
    </row>
    <row r="223" spans="1:4" x14ac:dyDescent="0.35">
      <c r="A223" s="371">
        <v>222</v>
      </c>
      <c r="B223" s="372" t="s">
        <v>1192</v>
      </c>
      <c r="C223" s="372" t="s">
        <v>273</v>
      </c>
      <c r="D223" s="373" t="s">
        <v>798</v>
      </c>
    </row>
    <row r="224" spans="1:4" x14ac:dyDescent="0.35">
      <c r="A224" s="371">
        <v>223</v>
      </c>
      <c r="B224" s="368" t="s">
        <v>1193</v>
      </c>
      <c r="C224" s="372" t="s">
        <v>278</v>
      </c>
      <c r="D224" s="373" t="s">
        <v>806</v>
      </c>
    </row>
    <row r="225" spans="1:4" x14ac:dyDescent="0.35">
      <c r="A225" s="371">
        <v>224</v>
      </c>
      <c r="B225" s="368" t="s">
        <v>1194</v>
      </c>
      <c r="C225" s="372" t="s">
        <v>288</v>
      </c>
      <c r="D225" s="373" t="s">
        <v>835</v>
      </c>
    </row>
    <row r="226" spans="1:4" x14ac:dyDescent="0.35">
      <c r="A226" s="371">
        <v>225</v>
      </c>
      <c r="B226" s="368" t="s">
        <v>1195</v>
      </c>
      <c r="C226" s="372" t="s">
        <v>285</v>
      </c>
      <c r="D226" s="373" t="s">
        <v>787</v>
      </c>
    </row>
    <row r="227" spans="1:4" x14ac:dyDescent="0.35">
      <c r="A227" s="371">
        <v>226</v>
      </c>
      <c r="B227" s="368" t="s">
        <v>1196</v>
      </c>
      <c r="C227" s="372" t="s">
        <v>286</v>
      </c>
      <c r="D227" s="373" t="s">
        <v>787</v>
      </c>
    </row>
    <row r="228" spans="1:4" x14ac:dyDescent="0.35">
      <c r="A228" s="371">
        <v>227</v>
      </c>
      <c r="B228" s="368" t="s">
        <v>1197</v>
      </c>
      <c r="C228" s="372" t="s">
        <v>293</v>
      </c>
      <c r="D228" s="373" t="s">
        <v>802</v>
      </c>
    </row>
    <row r="229" spans="1:4" x14ac:dyDescent="0.35">
      <c r="A229" s="371">
        <v>228</v>
      </c>
      <c r="B229" s="368" t="s">
        <v>1198</v>
      </c>
      <c r="C229" s="372" t="s">
        <v>294</v>
      </c>
      <c r="D229" s="373" t="s">
        <v>802</v>
      </c>
    </row>
    <row r="230" spans="1:4" x14ac:dyDescent="0.35">
      <c r="A230" s="371">
        <v>229</v>
      </c>
      <c r="B230" s="368" t="s">
        <v>1199</v>
      </c>
      <c r="C230" s="372" t="s">
        <v>296</v>
      </c>
      <c r="D230" s="373" t="s">
        <v>802</v>
      </c>
    </row>
    <row r="231" spans="1:4" x14ac:dyDescent="0.35">
      <c r="A231" s="371">
        <v>230</v>
      </c>
      <c r="B231" s="368" t="s">
        <v>1200</v>
      </c>
      <c r="C231" s="372" t="s">
        <v>295</v>
      </c>
      <c r="D231" s="373" t="s">
        <v>802</v>
      </c>
    </row>
    <row r="232" spans="1:4" x14ac:dyDescent="0.35">
      <c r="A232" s="371">
        <v>231</v>
      </c>
      <c r="B232" s="368" t="s">
        <v>1201</v>
      </c>
      <c r="C232" s="372" t="s">
        <v>1478</v>
      </c>
      <c r="D232" s="373" t="s">
        <v>840</v>
      </c>
    </row>
    <row r="233" spans="1:4" x14ac:dyDescent="0.35">
      <c r="A233" s="371">
        <v>232</v>
      </c>
      <c r="B233" s="372" t="s">
        <v>1202</v>
      </c>
      <c r="C233" s="372" t="s">
        <v>307</v>
      </c>
      <c r="D233" s="373" t="s">
        <v>848</v>
      </c>
    </row>
    <row r="234" spans="1:4" x14ac:dyDescent="0.35">
      <c r="A234" s="371">
        <v>233</v>
      </c>
      <c r="B234" s="368" t="s">
        <v>1203</v>
      </c>
      <c r="C234" s="372" t="s">
        <v>309</v>
      </c>
      <c r="D234" s="373" t="s">
        <v>848</v>
      </c>
    </row>
    <row r="235" spans="1:4" x14ac:dyDescent="0.35">
      <c r="A235" s="371">
        <v>234</v>
      </c>
      <c r="B235" s="368" t="s">
        <v>1204</v>
      </c>
      <c r="C235" s="372" t="s">
        <v>298</v>
      </c>
      <c r="D235" s="373" t="s">
        <v>848</v>
      </c>
    </row>
    <row r="236" spans="1:4" x14ac:dyDescent="0.35">
      <c r="A236" s="371">
        <v>235</v>
      </c>
      <c r="B236" s="368" t="s">
        <v>1205</v>
      </c>
      <c r="C236" s="372" t="s">
        <v>302</v>
      </c>
      <c r="D236" s="373" t="s">
        <v>848</v>
      </c>
    </row>
    <row r="237" spans="1:4" x14ac:dyDescent="0.35">
      <c r="A237" s="371">
        <v>236</v>
      </c>
      <c r="B237" s="368" t="s">
        <v>1206</v>
      </c>
      <c r="C237" s="372" t="s">
        <v>315</v>
      </c>
      <c r="D237" s="373" t="s">
        <v>848</v>
      </c>
    </row>
    <row r="238" spans="1:4" x14ac:dyDescent="0.35">
      <c r="A238" s="371">
        <v>237</v>
      </c>
      <c r="B238" s="368" t="s">
        <v>1207</v>
      </c>
      <c r="C238" s="372" t="s">
        <v>303</v>
      </c>
      <c r="D238" s="373" t="s">
        <v>848</v>
      </c>
    </row>
    <row r="239" spans="1:4" x14ac:dyDescent="0.35">
      <c r="A239" s="371">
        <v>238</v>
      </c>
      <c r="B239" s="372" t="s">
        <v>1208</v>
      </c>
      <c r="C239" s="372" t="s">
        <v>313</v>
      </c>
      <c r="D239" s="373" t="s">
        <v>848</v>
      </c>
    </row>
    <row r="240" spans="1:4" x14ac:dyDescent="0.35">
      <c r="A240" s="371">
        <v>239</v>
      </c>
      <c r="B240" s="368" t="s">
        <v>1209</v>
      </c>
      <c r="C240" s="372" t="s">
        <v>1775</v>
      </c>
      <c r="D240" s="373" t="s">
        <v>848</v>
      </c>
    </row>
    <row r="241" spans="1:4" x14ac:dyDescent="0.35">
      <c r="A241" s="371">
        <v>240</v>
      </c>
      <c r="B241" s="372" t="s">
        <v>1210</v>
      </c>
      <c r="C241" s="372" t="s">
        <v>301</v>
      </c>
      <c r="D241" s="373" t="s">
        <v>848</v>
      </c>
    </row>
    <row r="242" spans="1:4" x14ac:dyDescent="0.35">
      <c r="A242" s="371">
        <v>241</v>
      </c>
      <c r="B242" s="368" t="s">
        <v>1211</v>
      </c>
      <c r="C242" s="372" t="s">
        <v>1776</v>
      </c>
      <c r="D242" s="373" t="s">
        <v>848</v>
      </c>
    </row>
    <row r="243" spans="1:4" x14ac:dyDescent="0.35">
      <c r="A243" s="371">
        <v>242</v>
      </c>
      <c r="B243" s="368" t="s">
        <v>1212</v>
      </c>
      <c r="C243" s="372" t="s">
        <v>1777</v>
      </c>
      <c r="D243" s="373" t="s">
        <v>848</v>
      </c>
    </row>
    <row r="244" spans="1:4" x14ac:dyDescent="0.35">
      <c r="A244" s="371">
        <v>243</v>
      </c>
      <c r="B244" s="372" t="s">
        <v>1213</v>
      </c>
      <c r="C244" s="372" t="s">
        <v>1559</v>
      </c>
      <c r="D244" s="373" t="s">
        <v>848</v>
      </c>
    </row>
    <row r="245" spans="1:4" x14ac:dyDescent="0.35">
      <c r="A245" s="371">
        <v>244</v>
      </c>
      <c r="B245" s="372" t="s">
        <v>1215</v>
      </c>
      <c r="C245" s="372" t="s">
        <v>1779</v>
      </c>
      <c r="D245" s="373" t="s">
        <v>848</v>
      </c>
    </row>
    <row r="246" spans="1:4" x14ac:dyDescent="0.35">
      <c r="A246" s="371">
        <v>245</v>
      </c>
      <c r="B246" s="368" t="s">
        <v>1214</v>
      </c>
      <c r="C246" s="372" t="s">
        <v>1778</v>
      </c>
      <c r="D246" s="373" t="s">
        <v>848</v>
      </c>
    </row>
    <row r="247" spans="1:4" x14ac:dyDescent="0.35">
      <c r="A247" s="371">
        <v>246</v>
      </c>
      <c r="B247" s="368" t="s">
        <v>1216</v>
      </c>
      <c r="C247" s="372" t="s">
        <v>1780</v>
      </c>
      <c r="D247" s="373" t="s">
        <v>848</v>
      </c>
    </row>
    <row r="248" spans="1:4" x14ac:dyDescent="0.35">
      <c r="A248" s="371">
        <v>247</v>
      </c>
      <c r="B248" s="368" t="s">
        <v>1217</v>
      </c>
      <c r="C248" s="372" t="s">
        <v>1471</v>
      </c>
      <c r="D248" s="373" t="s">
        <v>848</v>
      </c>
    </row>
    <row r="249" spans="1:4" x14ac:dyDescent="0.35">
      <c r="A249" s="371">
        <v>248</v>
      </c>
      <c r="B249" s="372" t="s">
        <v>1218</v>
      </c>
      <c r="C249" s="372" t="s">
        <v>1530</v>
      </c>
      <c r="D249" s="373" t="s">
        <v>866</v>
      </c>
    </row>
    <row r="250" spans="1:4" x14ac:dyDescent="0.35">
      <c r="A250" s="371">
        <v>249</v>
      </c>
      <c r="B250" s="368" t="s">
        <v>1219</v>
      </c>
      <c r="C250" s="372" t="s">
        <v>1781</v>
      </c>
      <c r="D250" s="373" t="s">
        <v>866</v>
      </c>
    </row>
    <row r="251" spans="1:4" x14ac:dyDescent="0.35">
      <c r="A251" s="371">
        <v>250</v>
      </c>
      <c r="B251" s="372" t="s">
        <v>1220</v>
      </c>
      <c r="C251" s="372" t="s">
        <v>319</v>
      </c>
      <c r="D251" s="373" t="s">
        <v>879</v>
      </c>
    </row>
    <row r="252" spans="1:4" x14ac:dyDescent="0.35">
      <c r="A252" s="371">
        <v>251</v>
      </c>
      <c r="B252" s="368" t="s">
        <v>1221</v>
      </c>
      <c r="C252" s="372" t="s">
        <v>320</v>
      </c>
      <c r="D252" s="373" t="s">
        <v>879</v>
      </c>
    </row>
    <row r="253" spans="1:4" x14ac:dyDescent="0.35">
      <c r="A253" s="371">
        <v>252</v>
      </c>
      <c r="B253" s="368" t="s">
        <v>1222</v>
      </c>
      <c r="C253" s="372" t="s">
        <v>887</v>
      </c>
      <c r="D253" s="373" t="s">
        <v>879</v>
      </c>
    </row>
    <row r="254" spans="1:4" x14ac:dyDescent="0.35">
      <c r="A254" s="371">
        <v>253</v>
      </c>
      <c r="B254" s="372" t="s">
        <v>1223</v>
      </c>
      <c r="C254" s="372" t="s">
        <v>321</v>
      </c>
      <c r="D254" s="373" t="s">
        <v>892</v>
      </c>
    </row>
    <row r="255" spans="1:4" x14ac:dyDescent="0.35">
      <c r="A255" s="371">
        <v>254</v>
      </c>
      <c r="B255" s="368" t="s">
        <v>1224</v>
      </c>
      <c r="C255" s="372" t="s">
        <v>322</v>
      </c>
      <c r="D255" s="373" t="s">
        <v>892</v>
      </c>
    </row>
    <row r="256" spans="1:4" x14ac:dyDescent="0.35">
      <c r="A256" s="371">
        <v>255</v>
      </c>
      <c r="B256" s="368" t="s">
        <v>1225</v>
      </c>
      <c r="C256" s="372" t="s">
        <v>1782</v>
      </c>
      <c r="D256" s="373" t="s">
        <v>892</v>
      </c>
    </row>
    <row r="257" spans="1:4" x14ac:dyDescent="0.35">
      <c r="A257" s="374">
        <v>256</v>
      </c>
      <c r="B257" s="367" t="s">
        <v>1226</v>
      </c>
      <c r="C257" s="368" t="s">
        <v>1579</v>
      </c>
      <c r="D257" s="375" t="s">
        <v>860</v>
      </c>
    </row>
    <row r="258" spans="1:4" x14ac:dyDescent="0.35">
      <c r="A258" s="374">
        <v>257</v>
      </c>
      <c r="B258" s="367" t="s">
        <v>1227</v>
      </c>
      <c r="C258" s="368" t="s">
        <v>305</v>
      </c>
      <c r="D258" s="375" t="s">
        <v>860</v>
      </c>
    </row>
    <row r="259" spans="1:4" x14ac:dyDescent="0.35">
      <c r="A259" s="374">
        <v>258</v>
      </c>
      <c r="B259" s="367" t="s">
        <v>1228</v>
      </c>
      <c r="C259" s="368" t="s">
        <v>1783</v>
      </c>
      <c r="D259" s="375" t="s">
        <v>864</v>
      </c>
    </row>
    <row r="260" spans="1:4" x14ac:dyDescent="0.35">
      <c r="A260" s="374">
        <v>259</v>
      </c>
      <c r="B260" s="367" t="s">
        <v>1229</v>
      </c>
      <c r="C260" s="368" t="s">
        <v>1784</v>
      </c>
      <c r="D260" s="375" t="s">
        <v>864</v>
      </c>
    </row>
    <row r="261" spans="1:4" x14ac:dyDescent="0.35">
      <c r="A261" s="374">
        <v>260</v>
      </c>
      <c r="B261" s="367" t="s">
        <v>1230</v>
      </c>
      <c r="C261" s="368" t="s">
        <v>201</v>
      </c>
      <c r="D261" s="375" t="s">
        <v>569</v>
      </c>
    </row>
    <row r="262" spans="1:4" x14ac:dyDescent="0.35">
      <c r="A262" s="374">
        <v>261</v>
      </c>
      <c r="B262" s="367" t="s">
        <v>1231</v>
      </c>
      <c r="C262" s="368" t="s">
        <v>1785</v>
      </c>
      <c r="D262" s="375" t="s">
        <v>569</v>
      </c>
    </row>
    <row r="263" spans="1:4" x14ac:dyDescent="0.35">
      <c r="A263" s="374">
        <v>262</v>
      </c>
      <c r="B263" s="367" t="s">
        <v>1232</v>
      </c>
      <c r="C263" s="368" t="s">
        <v>3539</v>
      </c>
      <c r="D263" s="375" t="s">
        <v>451</v>
      </c>
    </row>
    <row r="264" spans="1:4" x14ac:dyDescent="0.35">
      <c r="A264" s="374">
        <v>263</v>
      </c>
      <c r="B264" s="367" t="s">
        <v>1235</v>
      </c>
      <c r="C264" s="368" t="s">
        <v>1787</v>
      </c>
      <c r="D264" s="375" t="s">
        <v>451</v>
      </c>
    </row>
    <row r="265" spans="1:4" x14ac:dyDescent="0.35">
      <c r="A265" s="374">
        <v>264</v>
      </c>
      <c r="B265" s="367" t="s">
        <v>1238</v>
      </c>
      <c r="C265" s="368" t="s">
        <v>1788</v>
      </c>
      <c r="D265" s="375" t="s">
        <v>451</v>
      </c>
    </row>
    <row r="266" spans="1:4" x14ac:dyDescent="0.35">
      <c r="A266" s="374">
        <v>265</v>
      </c>
      <c r="B266" s="367" t="s">
        <v>1234</v>
      </c>
      <c r="C266" s="368" t="s">
        <v>1576</v>
      </c>
      <c r="D266" s="375" t="s">
        <v>451</v>
      </c>
    </row>
    <row r="267" spans="1:4" x14ac:dyDescent="0.35">
      <c r="A267" s="374">
        <v>266</v>
      </c>
      <c r="B267" s="367" t="s">
        <v>1236</v>
      </c>
      <c r="C267" s="368" t="s">
        <v>72</v>
      </c>
      <c r="D267" s="375" t="s">
        <v>451</v>
      </c>
    </row>
    <row r="268" spans="1:4" x14ac:dyDescent="0.35">
      <c r="A268" s="374">
        <v>267</v>
      </c>
      <c r="B268" s="367" t="s">
        <v>1233</v>
      </c>
      <c r="C268" s="368" t="s">
        <v>1786</v>
      </c>
      <c r="D268" s="375" t="s">
        <v>451</v>
      </c>
    </row>
    <row r="269" spans="1:4" x14ac:dyDescent="0.35">
      <c r="A269" s="374">
        <v>268</v>
      </c>
      <c r="B269" s="367" t="s">
        <v>1237</v>
      </c>
      <c r="C269" s="368" t="s">
        <v>1542</v>
      </c>
      <c r="D269" s="375" t="s">
        <v>451</v>
      </c>
    </row>
    <row r="270" spans="1:4" x14ac:dyDescent="0.35">
      <c r="A270" s="374">
        <v>269</v>
      </c>
      <c r="B270" s="367" t="s">
        <v>1239</v>
      </c>
      <c r="C270" s="368" t="s">
        <v>1789</v>
      </c>
      <c r="D270" s="375" t="s">
        <v>451</v>
      </c>
    </row>
    <row r="271" spans="1:4" x14ac:dyDescent="0.35">
      <c r="A271" s="374"/>
      <c r="D271" s="375"/>
    </row>
    <row r="272" spans="1:4" x14ac:dyDescent="0.35">
      <c r="A272" s="374"/>
      <c r="D272" s="375"/>
    </row>
    <row r="273" spans="1:4" x14ac:dyDescent="0.35">
      <c r="A273" s="374"/>
      <c r="D273" s="375"/>
    </row>
    <row r="274" spans="1:4" x14ac:dyDescent="0.35">
      <c r="A274" s="374"/>
      <c r="D274" s="375"/>
    </row>
    <row r="275" spans="1:4" x14ac:dyDescent="0.35">
      <c r="A275" s="374"/>
      <c r="D275" s="375"/>
    </row>
    <row r="276" spans="1:4" x14ac:dyDescent="0.35">
      <c r="A276" s="374"/>
      <c r="D276" s="375"/>
    </row>
    <row r="277" spans="1:4" x14ac:dyDescent="0.35">
      <c r="A277" s="374"/>
      <c r="D277" s="375"/>
    </row>
    <row r="278" spans="1:4" x14ac:dyDescent="0.35">
      <c r="A278" s="374"/>
      <c r="D278" s="375"/>
    </row>
    <row r="279" spans="1:4" x14ac:dyDescent="0.35">
      <c r="A279" s="374"/>
      <c r="D279" s="375"/>
    </row>
    <row r="280" spans="1:4" x14ac:dyDescent="0.35">
      <c r="A280" s="374"/>
      <c r="D280" s="375"/>
    </row>
    <row r="281" spans="1:4" x14ac:dyDescent="0.35">
      <c r="A281" s="374"/>
      <c r="D281" s="375"/>
    </row>
    <row r="282" spans="1:4" x14ac:dyDescent="0.35">
      <c r="A282" s="374"/>
      <c r="D282" s="375"/>
    </row>
    <row r="283" spans="1:4" x14ac:dyDescent="0.35">
      <c r="A283" s="374"/>
      <c r="D283" s="375"/>
    </row>
    <row r="284" spans="1:4" x14ac:dyDescent="0.35">
      <c r="A284" s="374"/>
      <c r="D284" s="375"/>
    </row>
    <row r="285" spans="1:4" x14ac:dyDescent="0.35">
      <c r="A285" s="374"/>
      <c r="D285" s="375"/>
    </row>
    <row r="286" spans="1:4" x14ac:dyDescent="0.35">
      <c r="A286" s="374"/>
      <c r="D286" s="375"/>
    </row>
    <row r="287" spans="1:4" x14ac:dyDescent="0.35">
      <c r="A287" s="374"/>
      <c r="D287" s="375"/>
    </row>
    <row r="288" spans="1:4" x14ac:dyDescent="0.35">
      <c r="A288" s="374"/>
      <c r="D288" s="375"/>
    </row>
    <row r="289" spans="1:4" x14ac:dyDescent="0.35">
      <c r="A289" s="374"/>
      <c r="D289" s="375"/>
    </row>
    <row r="290" spans="1:4" x14ac:dyDescent="0.35">
      <c r="A290" s="374"/>
      <c r="D290" s="375"/>
    </row>
    <row r="291" spans="1:4" x14ac:dyDescent="0.35">
      <c r="A291" s="374"/>
      <c r="D291" s="375"/>
    </row>
    <row r="292" spans="1:4" x14ac:dyDescent="0.35">
      <c r="A292" s="374"/>
      <c r="D292" s="375"/>
    </row>
    <row r="293" spans="1:4" x14ac:dyDescent="0.35">
      <c r="A293" s="374"/>
      <c r="D293" s="375"/>
    </row>
    <row r="294" spans="1:4" x14ac:dyDescent="0.35">
      <c r="A294" s="374"/>
      <c r="D294" s="375"/>
    </row>
    <row r="295" spans="1:4" x14ac:dyDescent="0.35">
      <c r="A295" s="374"/>
      <c r="D295" s="375"/>
    </row>
    <row r="296" spans="1:4" x14ac:dyDescent="0.35">
      <c r="A296" s="374"/>
      <c r="D296" s="375"/>
    </row>
    <row r="297" spans="1:4" x14ac:dyDescent="0.35">
      <c r="A297" s="374"/>
      <c r="D297" s="375"/>
    </row>
    <row r="298" spans="1:4" x14ac:dyDescent="0.35">
      <c r="A298" s="374"/>
      <c r="D298" s="375"/>
    </row>
    <row r="299" spans="1:4" x14ac:dyDescent="0.35">
      <c r="A299" s="374"/>
      <c r="D299" s="375"/>
    </row>
    <row r="300" spans="1:4" x14ac:dyDescent="0.35">
      <c r="A300" s="374"/>
      <c r="D300" s="375"/>
    </row>
    <row r="301" spans="1:4" x14ac:dyDescent="0.35">
      <c r="A301" s="374"/>
      <c r="D301" s="375"/>
    </row>
    <row r="302" spans="1:4" x14ac:dyDescent="0.35">
      <c r="A302" s="374"/>
      <c r="D302" s="375"/>
    </row>
    <row r="303" spans="1:4" x14ac:dyDescent="0.35">
      <c r="A303" s="374"/>
      <c r="D303" s="375"/>
    </row>
    <row r="304" spans="1:4" x14ac:dyDescent="0.35">
      <c r="A304" s="374"/>
      <c r="D304" s="375"/>
    </row>
    <row r="305" spans="1:4" x14ac:dyDescent="0.35">
      <c r="A305" s="374"/>
      <c r="D305" s="375"/>
    </row>
    <row r="306" spans="1:4" x14ac:dyDescent="0.35">
      <c r="A306" s="374"/>
      <c r="D306" s="375"/>
    </row>
    <row r="307" spans="1:4" x14ac:dyDescent="0.35">
      <c r="A307" s="374"/>
      <c r="D307" s="375"/>
    </row>
    <row r="308" spans="1:4" x14ac:dyDescent="0.35">
      <c r="A308" s="374"/>
      <c r="D308" s="375"/>
    </row>
    <row r="309" spans="1:4" x14ac:dyDescent="0.35">
      <c r="A309" s="374"/>
      <c r="D309" s="375"/>
    </row>
    <row r="310" spans="1:4" x14ac:dyDescent="0.35">
      <c r="A310" s="374"/>
      <c r="D310" s="375"/>
    </row>
    <row r="311" spans="1:4" x14ac:dyDescent="0.35">
      <c r="A311" s="374"/>
      <c r="D311" s="375"/>
    </row>
    <row r="312" spans="1:4" x14ac:dyDescent="0.35">
      <c r="A312" s="374"/>
      <c r="D312" s="375"/>
    </row>
    <row r="313" spans="1:4" x14ac:dyDescent="0.35">
      <c r="A313" s="374"/>
      <c r="D313" s="375"/>
    </row>
    <row r="314" spans="1:4" x14ac:dyDescent="0.35">
      <c r="A314" s="374"/>
      <c r="D314" s="375"/>
    </row>
    <row r="315" spans="1:4" x14ac:dyDescent="0.35">
      <c r="A315" s="374"/>
      <c r="D315" s="375"/>
    </row>
    <row r="316" spans="1:4" x14ac:dyDescent="0.35">
      <c r="A316" s="374"/>
      <c r="D316" s="375"/>
    </row>
    <row r="317" spans="1:4" x14ac:dyDescent="0.35">
      <c r="A317" s="374"/>
      <c r="D317" s="375"/>
    </row>
    <row r="318" spans="1:4" x14ac:dyDescent="0.35">
      <c r="A318" s="374"/>
      <c r="D318" s="375"/>
    </row>
    <row r="319" spans="1:4" x14ac:dyDescent="0.35">
      <c r="A319" s="374"/>
      <c r="D319" s="375"/>
    </row>
    <row r="320" spans="1:4" x14ac:dyDescent="0.35">
      <c r="A320" s="374"/>
      <c r="D320" s="375"/>
    </row>
    <row r="321" spans="1:4" x14ac:dyDescent="0.35">
      <c r="A321" s="374"/>
      <c r="D321" s="375"/>
    </row>
    <row r="322" spans="1:4" x14ac:dyDescent="0.35">
      <c r="A322" s="374"/>
      <c r="D322" s="375"/>
    </row>
    <row r="323" spans="1:4" x14ac:dyDescent="0.35">
      <c r="A323" s="374"/>
      <c r="D323" s="375"/>
    </row>
    <row r="324" spans="1:4" x14ac:dyDescent="0.35">
      <c r="A324" s="374"/>
      <c r="D324" s="375"/>
    </row>
    <row r="325" spans="1:4" x14ac:dyDescent="0.35">
      <c r="A325" s="374"/>
      <c r="D325" s="375"/>
    </row>
    <row r="326" spans="1:4" x14ac:dyDescent="0.35">
      <c r="A326" s="374"/>
      <c r="D326" s="375"/>
    </row>
    <row r="327" spans="1:4" x14ac:dyDescent="0.35">
      <c r="A327" s="374"/>
      <c r="D327" s="375"/>
    </row>
    <row r="328" spans="1:4" x14ac:dyDescent="0.35">
      <c r="A328" s="374"/>
      <c r="D328" s="375"/>
    </row>
    <row r="329" spans="1:4" x14ac:dyDescent="0.35">
      <c r="A329" s="374"/>
      <c r="D329" s="375"/>
    </row>
    <row r="330" spans="1:4" x14ac:dyDescent="0.35">
      <c r="A330" s="374"/>
      <c r="D330" s="375"/>
    </row>
    <row r="331" spans="1:4" x14ac:dyDescent="0.35">
      <c r="A331" s="374"/>
      <c r="D331" s="375"/>
    </row>
    <row r="332" spans="1:4" x14ac:dyDescent="0.35">
      <c r="A332" s="374"/>
      <c r="D332" s="375"/>
    </row>
    <row r="333" spans="1:4" x14ac:dyDescent="0.35">
      <c r="A333" s="374"/>
      <c r="D333" s="375"/>
    </row>
    <row r="334" spans="1:4" x14ac:dyDescent="0.35">
      <c r="A334" s="374"/>
      <c r="D334" s="375"/>
    </row>
    <row r="335" spans="1:4" x14ac:dyDescent="0.35">
      <c r="A335" s="374"/>
      <c r="D335" s="375"/>
    </row>
    <row r="336" spans="1:4" x14ac:dyDescent="0.35">
      <c r="A336" s="374"/>
      <c r="D336" s="375"/>
    </row>
    <row r="337" spans="1:4" x14ac:dyDescent="0.35">
      <c r="A337" s="374"/>
      <c r="D337" s="375"/>
    </row>
    <row r="338" spans="1:4" x14ac:dyDescent="0.35">
      <c r="A338" s="374"/>
      <c r="D338" s="375"/>
    </row>
    <row r="339" spans="1:4" x14ac:dyDescent="0.35">
      <c r="A339" s="374"/>
      <c r="D339" s="375"/>
    </row>
    <row r="340" spans="1:4" x14ac:dyDescent="0.35">
      <c r="A340" s="374"/>
      <c r="D340" s="375"/>
    </row>
    <row r="341" spans="1:4" x14ac:dyDescent="0.35">
      <c r="A341" s="374"/>
      <c r="D341" s="375"/>
    </row>
    <row r="342" spans="1:4" x14ac:dyDescent="0.35">
      <c r="A342" s="374"/>
      <c r="D342" s="375"/>
    </row>
    <row r="343" spans="1:4" x14ac:dyDescent="0.35">
      <c r="A343" s="374"/>
      <c r="D343" s="375"/>
    </row>
    <row r="344" spans="1:4" x14ac:dyDescent="0.35">
      <c r="A344" s="374"/>
      <c r="D344" s="375"/>
    </row>
    <row r="345" spans="1:4" x14ac:dyDescent="0.35">
      <c r="A345" s="374"/>
      <c r="D345" s="375"/>
    </row>
    <row r="346" spans="1:4" x14ac:dyDescent="0.35">
      <c r="A346" s="374"/>
      <c r="D346" s="375"/>
    </row>
    <row r="347" spans="1:4" x14ac:dyDescent="0.35">
      <c r="A347" s="374"/>
      <c r="D347" s="375"/>
    </row>
    <row r="348" spans="1:4" x14ac:dyDescent="0.35">
      <c r="A348" s="374"/>
      <c r="D348" s="375"/>
    </row>
    <row r="349" spans="1:4" x14ac:dyDescent="0.35">
      <c r="A349" s="374"/>
      <c r="D349" s="375"/>
    </row>
    <row r="350" spans="1:4" x14ac:dyDescent="0.35">
      <c r="A350" s="374"/>
      <c r="D350" s="375"/>
    </row>
    <row r="351" spans="1:4" x14ac:dyDescent="0.35">
      <c r="A351" s="374"/>
      <c r="D351" s="375"/>
    </row>
    <row r="352" spans="1:4" x14ac:dyDescent="0.35">
      <c r="A352" s="374"/>
      <c r="D352" s="375"/>
    </row>
    <row r="353" spans="1:4" x14ac:dyDescent="0.35">
      <c r="A353" s="374"/>
      <c r="D353" s="375"/>
    </row>
    <row r="354" spans="1:4" x14ac:dyDescent="0.35">
      <c r="A354" s="374"/>
      <c r="D354" s="375"/>
    </row>
    <row r="355" spans="1:4" x14ac:dyDescent="0.35">
      <c r="A355" s="374"/>
      <c r="D355" s="375"/>
    </row>
    <row r="356" spans="1:4" x14ac:dyDescent="0.35">
      <c r="A356" s="374"/>
      <c r="D356" s="375"/>
    </row>
    <row r="357" spans="1:4" x14ac:dyDescent="0.35">
      <c r="A357" s="374"/>
      <c r="D357" s="375"/>
    </row>
    <row r="358" spans="1:4" x14ac:dyDescent="0.35">
      <c r="A358" s="374"/>
      <c r="D358" s="375"/>
    </row>
    <row r="359" spans="1:4" x14ac:dyDescent="0.35">
      <c r="A359" s="374"/>
      <c r="D359" s="375"/>
    </row>
    <row r="360" spans="1:4" x14ac:dyDescent="0.35">
      <c r="A360" s="374"/>
      <c r="D360" s="375"/>
    </row>
    <row r="361" spans="1:4" x14ac:dyDescent="0.35">
      <c r="A361" s="374"/>
      <c r="D361" s="375"/>
    </row>
    <row r="362" spans="1:4" x14ac:dyDescent="0.35">
      <c r="A362" s="374"/>
      <c r="D362" s="375"/>
    </row>
    <row r="363" spans="1:4" x14ac:dyDescent="0.35">
      <c r="A363" s="374"/>
      <c r="D363" s="375"/>
    </row>
    <row r="364" spans="1:4" x14ac:dyDescent="0.35">
      <c r="A364" s="374"/>
      <c r="D364" s="375"/>
    </row>
    <row r="365" spans="1:4" x14ac:dyDescent="0.35">
      <c r="A365" s="374"/>
      <c r="D365" s="375"/>
    </row>
    <row r="366" spans="1:4" x14ac:dyDescent="0.35">
      <c r="A366" s="374"/>
      <c r="D366" s="375"/>
    </row>
    <row r="367" spans="1:4" x14ac:dyDescent="0.35">
      <c r="A367" s="374"/>
      <c r="D367" s="375"/>
    </row>
    <row r="368" spans="1:4" x14ac:dyDescent="0.35">
      <c r="A368" s="374"/>
      <c r="D368" s="375"/>
    </row>
    <row r="369" spans="1:4" x14ac:dyDescent="0.35">
      <c r="A369" s="374"/>
      <c r="D369" s="375"/>
    </row>
    <row r="370" spans="1:4" x14ac:dyDescent="0.35">
      <c r="A370" s="374"/>
      <c r="D370" s="375"/>
    </row>
    <row r="371" spans="1:4" x14ac:dyDescent="0.35">
      <c r="A371" s="374"/>
      <c r="D371" s="375"/>
    </row>
    <row r="372" spans="1:4" x14ac:dyDescent="0.35">
      <c r="A372" s="374"/>
      <c r="D372" s="375"/>
    </row>
    <row r="373" spans="1:4" x14ac:dyDescent="0.35">
      <c r="A373" s="374"/>
      <c r="D373" s="375"/>
    </row>
    <row r="374" spans="1:4" x14ac:dyDescent="0.35">
      <c r="A374" s="374"/>
      <c r="D374" s="375"/>
    </row>
    <row r="375" spans="1:4" x14ac:dyDescent="0.35">
      <c r="A375" s="374"/>
      <c r="D375" s="375"/>
    </row>
    <row r="376" spans="1:4" x14ac:dyDescent="0.35">
      <c r="A376" s="374"/>
      <c r="D376" s="375"/>
    </row>
    <row r="377" spans="1:4" x14ac:dyDescent="0.35">
      <c r="A377" s="374"/>
      <c r="D377" s="375"/>
    </row>
    <row r="378" spans="1:4" x14ac:dyDescent="0.35">
      <c r="A378" s="374"/>
      <c r="D378" s="375"/>
    </row>
    <row r="379" spans="1:4" x14ac:dyDescent="0.35">
      <c r="A379" s="374"/>
      <c r="D379" s="375"/>
    </row>
    <row r="380" spans="1:4" x14ac:dyDescent="0.35">
      <c r="A380" s="374"/>
      <c r="D380" s="375"/>
    </row>
    <row r="381" spans="1:4" x14ac:dyDescent="0.35">
      <c r="A381" s="374"/>
      <c r="D381" s="375"/>
    </row>
    <row r="382" spans="1:4" x14ac:dyDescent="0.35">
      <c r="A382" s="374"/>
      <c r="D382" s="375"/>
    </row>
    <row r="383" spans="1:4" x14ac:dyDescent="0.35">
      <c r="A383" s="374"/>
      <c r="D383" s="375"/>
    </row>
    <row r="384" spans="1:4" x14ac:dyDescent="0.35">
      <c r="A384" s="374"/>
      <c r="D384" s="375"/>
    </row>
    <row r="385" spans="1:4" x14ac:dyDescent="0.35">
      <c r="A385" s="374"/>
      <c r="D385" s="375"/>
    </row>
    <row r="386" spans="1:4" x14ac:dyDescent="0.35">
      <c r="A386" s="374"/>
      <c r="D386" s="375"/>
    </row>
    <row r="387" spans="1:4" x14ac:dyDescent="0.35">
      <c r="A387" s="374"/>
      <c r="D387" s="375"/>
    </row>
    <row r="388" spans="1:4" x14ac:dyDescent="0.35">
      <c r="A388" s="374"/>
      <c r="D388" s="375"/>
    </row>
    <row r="389" spans="1:4" x14ac:dyDescent="0.35">
      <c r="A389" s="374"/>
      <c r="D389" s="375"/>
    </row>
    <row r="390" spans="1:4" x14ac:dyDescent="0.35">
      <c r="A390" s="374"/>
      <c r="D390" s="375"/>
    </row>
    <row r="391" spans="1:4" x14ac:dyDescent="0.35">
      <c r="A391" s="374"/>
      <c r="D391" s="375"/>
    </row>
    <row r="392" spans="1:4" x14ac:dyDescent="0.35">
      <c r="A392" s="374"/>
      <c r="D392" s="375"/>
    </row>
    <row r="393" spans="1:4" x14ac:dyDescent="0.35">
      <c r="A393" s="374"/>
      <c r="D393" s="375"/>
    </row>
    <row r="394" spans="1:4" x14ac:dyDescent="0.35">
      <c r="A394" s="374"/>
      <c r="D394" s="375"/>
    </row>
    <row r="395" spans="1:4" x14ac:dyDescent="0.35">
      <c r="A395" s="374"/>
      <c r="D395" s="375"/>
    </row>
    <row r="396" spans="1:4" x14ac:dyDescent="0.35">
      <c r="A396" s="374"/>
      <c r="D396" s="375"/>
    </row>
    <row r="397" spans="1:4" x14ac:dyDescent="0.35">
      <c r="A397" s="374"/>
      <c r="D397" s="375"/>
    </row>
    <row r="398" spans="1:4" x14ac:dyDescent="0.35">
      <c r="A398" s="374"/>
      <c r="D398" s="375"/>
    </row>
    <row r="399" spans="1:4" x14ac:dyDescent="0.35">
      <c r="A399" s="374"/>
      <c r="D399" s="375"/>
    </row>
    <row r="400" spans="1:4" x14ac:dyDescent="0.35">
      <c r="A400" s="374"/>
      <c r="D400" s="375"/>
    </row>
    <row r="401" spans="1:4" x14ac:dyDescent="0.35">
      <c r="A401" s="374"/>
      <c r="D401" s="375"/>
    </row>
    <row r="402" spans="1:4" x14ac:dyDescent="0.35">
      <c r="A402" s="374"/>
      <c r="D402" s="375"/>
    </row>
    <row r="403" spans="1:4" x14ac:dyDescent="0.35">
      <c r="A403" s="374"/>
      <c r="D403" s="375"/>
    </row>
    <row r="404" spans="1:4" x14ac:dyDescent="0.35">
      <c r="A404" s="374"/>
      <c r="D404" s="375"/>
    </row>
    <row r="405" spans="1:4" x14ac:dyDescent="0.35">
      <c r="A405" s="374"/>
      <c r="D405" s="375"/>
    </row>
    <row r="406" spans="1:4" x14ac:dyDescent="0.35">
      <c r="A406" s="374"/>
      <c r="D406" s="375"/>
    </row>
    <row r="407" spans="1:4" x14ac:dyDescent="0.35">
      <c r="A407" s="374"/>
      <c r="D407" s="375"/>
    </row>
    <row r="408" spans="1:4" x14ac:dyDescent="0.35">
      <c r="A408" s="374"/>
      <c r="D408" s="375"/>
    </row>
    <row r="409" spans="1:4" x14ac:dyDescent="0.35">
      <c r="A409" s="374"/>
      <c r="D409" s="375"/>
    </row>
    <row r="410" spans="1:4" x14ac:dyDescent="0.35">
      <c r="A410" s="374"/>
      <c r="D410" s="375"/>
    </row>
    <row r="411" spans="1:4" x14ac:dyDescent="0.35">
      <c r="A411" s="374"/>
      <c r="D411" s="375"/>
    </row>
    <row r="412" spans="1:4" x14ac:dyDescent="0.35">
      <c r="A412" s="374"/>
      <c r="D412" s="375"/>
    </row>
    <row r="413" spans="1:4" x14ac:dyDescent="0.35">
      <c r="A413" s="374"/>
      <c r="D413" s="375"/>
    </row>
    <row r="414" spans="1:4" x14ac:dyDescent="0.35">
      <c r="A414" s="374"/>
      <c r="D414" s="375"/>
    </row>
    <row r="415" spans="1:4" x14ac:dyDescent="0.35">
      <c r="A415" s="374"/>
      <c r="D415" s="375"/>
    </row>
    <row r="416" spans="1:4" x14ac:dyDescent="0.35">
      <c r="A416" s="374"/>
      <c r="D416" s="375"/>
    </row>
    <row r="417" spans="1:4" x14ac:dyDescent="0.35">
      <c r="A417" s="374"/>
      <c r="D417" s="375"/>
    </row>
    <row r="418" spans="1:4" x14ac:dyDescent="0.35">
      <c r="A418" s="374"/>
      <c r="D418" s="375"/>
    </row>
    <row r="419" spans="1:4" x14ac:dyDescent="0.35">
      <c r="A419" s="374"/>
      <c r="D419" s="375"/>
    </row>
    <row r="420" spans="1:4" x14ac:dyDescent="0.35">
      <c r="A420" s="374"/>
      <c r="D420" s="375"/>
    </row>
    <row r="421" spans="1:4" x14ac:dyDescent="0.35">
      <c r="A421" s="374"/>
      <c r="D421" s="375"/>
    </row>
    <row r="422" spans="1:4" x14ac:dyDescent="0.35">
      <c r="A422" s="374"/>
      <c r="D422" s="375"/>
    </row>
    <row r="423" spans="1:4" x14ac:dyDescent="0.35">
      <c r="A423" s="374"/>
      <c r="D423" s="375"/>
    </row>
    <row r="424" spans="1:4" x14ac:dyDescent="0.35">
      <c r="A424" s="374"/>
      <c r="D424" s="375"/>
    </row>
    <row r="425" spans="1:4" x14ac:dyDescent="0.35">
      <c r="A425" s="374"/>
      <c r="D425" s="375"/>
    </row>
    <row r="426" spans="1:4" x14ac:dyDescent="0.35">
      <c r="A426" s="374"/>
      <c r="D426" s="375"/>
    </row>
    <row r="427" spans="1:4" x14ac:dyDescent="0.35">
      <c r="A427" s="374"/>
      <c r="D427" s="375"/>
    </row>
    <row r="428" spans="1:4" x14ac:dyDescent="0.35">
      <c r="A428" s="374"/>
      <c r="D428" s="375"/>
    </row>
    <row r="429" spans="1:4" x14ac:dyDescent="0.35">
      <c r="A429" s="374"/>
      <c r="D429" s="375"/>
    </row>
    <row r="430" spans="1:4" x14ac:dyDescent="0.35">
      <c r="A430" s="374"/>
      <c r="D430" s="375"/>
    </row>
    <row r="431" spans="1:4" x14ac:dyDescent="0.35">
      <c r="A431" s="374"/>
      <c r="D431" s="375"/>
    </row>
    <row r="432" spans="1:4" x14ac:dyDescent="0.35">
      <c r="A432" s="374"/>
      <c r="D432" s="375"/>
    </row>
    <row r="433" spans="1:4" x14ac:dyDescent="0.35">
      <c r="A433" s="374"/>
      <c r="D433" s="375"/>
    </row>
    <row r="434" spans="1:4" x14ac:dyDescent="0.35">
      <c r="A434" s="374"/>
      <c r="D434" s="375"/>
    </row>
    <row r="435" spans="1:4" x14ac:dyDescent="0.35">
      <c r="A435" s="374"/>
      <c r="D435" s="375"/>
    </row>
    <row r="436" spans="1:4" x14ac:dyDescent="0.35">
      <c r="A436" s="374"/>
      <c r="D436" s="375"/>
    </row>
    <row r="437" spans="1:4" x14ac:dyDescent="0.35">
      <c r="A437" s="374"/>
      <c r="D437" s="375"/>
    </row>
    <row r="438" spans="1:4" x14ac:dyDescent="0.35">
      <c r="A438" s="374"/>
      <c r="D438" s="375"/>
    </row>
    <row r="439" spans="1:4" x14ac:dyDescent="0.35">
      <c r="A439" s="374"/>
      <c r="D439" s="375"/>
    </row>
    <row r="440" spans="1:4" x14ac:dyDescent="0.35">
      <c r="A440" s="374"/>
      <c r="D440" s="375"/>
    </row>
    <row r="441" spans="1:4" x14ac:dyDescent="0.35">
      <c r="A441" s="374"/>
      <c r="D441" s="375"/>
    </row>
    <row r="442" spans="1:4" x14ac:dyDescent="0.35">
      <c r="A442" s="374"/>
      <c r="D442" s="375"/>
    </row>
    <row r="443" spans="1:4" x14ac:dyDescent="0.35">
      <c r="A443" s="374"/>
      <c r="D443" s="375"/>
    </row>
    <row r="444" spans="1:4" x14ac:dyDescent="0.35">
      <c r="A444" s="374"/>
      <c r="D444" s="375"/>
    </row>
    <row r="445" spans="1:4" x14ac:dyDescent="0.35">
      <c r="A445" s="374"/>
      <c r="D445" s="375"/>
    </row>
    <row r="446" spans="1:4" x14ac:dyDescent="0.35">
      <c r="A446" s="374"/>
      <c r="D446" s="375"/>
    </row>
    <row r="447" spans="1:4" x14ac:dyDescent="0.35">
      <c r="A447" s="374"/>
      <c r="D447" s="375"/>
    </row>
    <row r="448" spans="1:4" x14ac:dyDescent="0.35">
      <c r="A448" s="374"/>
      <c r="D448" s="375"/>
    </row>
    <row r="449" spans="1:4" x14ac:dyDescent="0.35">
      <c r="A449" s="374"/>
      <c r="D449" s="375"/>
    </row>
    <row r="450" spans="1:4" x14ac:dyDescent="0.35">
      <c r="A450" s="374"/>
      <c r="D450" s="375"/>
    </row>
    <row r="451" spans="1:4" x14ac:dyDescent="0.35">
      <c r="A451" s="374"/>
      <c r="D451" s="375"/>
    </row>
    <row r="452" spans="1:4" x14ac:dyDescent="0.35">
      <c r="A452" s="374"/>
      <c r="D452" s="375"/>
    </row>
    <row r="453" spans="1:4" x14ac:dyDescent="0.35">
      <c r="A453" s="374"/>
      <c r="D453" s="375"/>
    </row>
    <row r="454" spans="1:4" x14ac:dyDescent="0.35">
      <c r="A454" s="374"/>
      <c r="D454" s="375"/>
    </row>
    <row r="455" spans="1:4" x14ac:dyDescent="0.35">
      <c r="A455" s="374"/>
      <c r="D455" s="375"/>
    </row>
    <row r="456" spans="1:4" x14ac:dyDescent="0.35">
      <c r="A456" s="374"/>
      <c r="D456" s="375"/>
    </row>
    <row r="457" spans="1:4" x14ac:dyDescent="0.35">
      <c r="A457" s="374"/>
      <c r="D457" s="375"/>
    </row>
    <row r="458" spans="1:4" x14ac:dyDescent="0.35">
      <c r="A458" s="374"/>
      <c r="D458" s="375"/>
    </row>
    <row r="459" spans="1:4" x14ac:dyDescent="0.35">
      <c r="A459" s="374"/>
      <c r="D459" s="375"/>
    </row>
    <row r="460" spans="1:4" x14ac:dyDescent="0.35">
      <c r="A460" s="374"/>
      <c r="D460" s="375"/>
    </row>
    <row r="461" spans="1:4" x14ac:dyDescent="0.35">
      <c r="A461" s="374"/>
      <c r="D461" s="375"/>
    </row>
    <row r="462" spans="1:4" x14ac:dyDescent="0.35">
      <c r="A462" s="374"/>
      <c r="D462" s="375"/>
    </row>
    <row r="463" spans="1:4" x14ac:dyDescent="0.35">
      <c r="A463" s="374"/>
      <c r="D463" s="375"/>
    </row>
    <row r="464" spans="1:4" x14ac:dyDescent="0.35">
      <c r="A464" s="374"/>
      <c r="D464" s="375"/>
    </row>
    <row r="465" spans="1:4" x14ac:dyDescent="0.35">
      <c r="A465" s="374"/>
      <c r="D465" s="375"/>
    </row>
    <row r="466" spans="1:4" x14ac:dyDescent="0.35">
      <c r="A466" s="374"/>
      <c r="D466" s="375"/>
    </row>
    <row r="467" spans="1:4" x14ac:dyDescent="0.35">
      <c r="A467" s="374"/>
      <c r="D467" s="375"/>
    </row>
    <row r="468" spans="1:4" x14ac:dyDescent="0.35">
      <c r="A468" s="374"/>
      <c r="D468" s="375"/>
    </row>
    <row r="469" spans="1:4" x14ac:dyDescent="0.35">
      <c r="A469" s="374"/>
      <c r="D469" s="375"/>
    </row>
    <row r="470" spans="1:4" x14ac:dyDescent="0.35">
      <c r="A470" s="374"/>
      <c r="D470" s="375"/>
    </row>
    <row r="471" spans="1:4" x14ac:dyDescent="0.35">
      <c r="A471" s="374"/>
      <c r="D471" s="375"/>
    </row>
    <row r="472" spans="1:4" x14ac:dyDescent="0.35">
      <c r="A472" s="374"/>
      <c r="D472" s="375"/>
    </row>
    <row r="473" spans="1:4" x14ac:dyDescent="0.35">
      <c r="A473" s="374"/>
      <c r="D473" s="375"/>
    </row>
    <row r="474" spans="1:4" x14ac:dyDescent="0.35">
      <c r="A474" s="374"/>
      <c r="D474" s="375"/>
    </row>
    <row r="475" spans="1:4" x14ac:dyDescent="0.35">
      <c r="A475" s="374"/>
      <c r="D475" s="375"/>
    </row>
    <row r="476" spans="1:4" x14ac:dyDescent="0.35">
      <c r="A476" s="374"/>
      <c r="D476" s="375"/>
    </row>
    <row r="477" spans="1:4" x14ac:dyDescent="0.35">
      <c r="A477" s="374"/>
      <c r="D477" s="375"/>
    </row>
    <row r="478" spans="1:4" x14ac:dyDescent="0.35">
      <c r="A478" s="374"/>
      <c r="D478" s="375"/>
    </row>
    <row r="479" spans="1:4" x14ac:dyDescent="0.35">
      <c r="A479" s="374"/>
      <c r="D479" s="375"/>
    </row>
    <row r="480" spans="1:4" x14ac:dyDescent="0.35">
      <c r="A480" s="374"/>
      <c r="D480" s="375"/>
    </row>
    <row r="481" spans="1:4" x14ac:dyDescent="0.35">
      <c r="A481" s="374"/>
      <c r="D481" s="375"/>
    </row>
    <row r="482" spans="1:4" x14ac:dyDescent="0.35">
      <c r="A482" s="374"/>
      <c r="D482" s="375"/>
    </row>
    <row r="483" spans="1:4" x14ac:dyDescent="0.35">
      <c r="A483" s="374"/>
      <c r="D483" s="375"/>
    </row>
    <row r="484" spans="1:4" x14ac:dyDescent="0.35">
      <c r="A484" s="374"/>
      <c r="D484" s="375"/>
    </row>
    <row r="485" spans="1:4" x14ac:dyDescent="0.35">
      <c r="A485" s="374"/>
      <c r="D485" s="375"/>
    </row>
    <row r="486" spans="1:4" x14ac:dyDescent="0.35">
      <c r="A486" s="374"/>
      <c r="D486" s="375"/>
    </row>
    <row r="487" spans="1:4" x14ac:dyDescent="0.35">
      <c r="A487" s="374"/>
      <c r="D487" s="375"/>
    </row>
    <row r="488" spans="1:4" x14ac:dyDescent="0.35">
      <c r="A488" s="374"/>
      <c r="D488" s="375"/>
    </row>
    <row r="489" spans="1:4" x14ac:dyDescent="0.35">
      <c r="A489" s="374"/>
      <c r="D489" s="375"/>
    </row>
    <row r="490" spans="1:4" x14ac:dyDescent="0.35">
      <c r="A490" s="374"/>
      <c r="D490" s="375"/>
    </row>
    <row r="491" spans="1:4" x14ac:dyDescent="0.35">
      <c r="A491" s="374"/>
      <c r="D491" s="375"/>
    </row>
    <row r="492" spans="1:4" x14ac:dyDescent="0.35">
      <c r="A492" s="374"/>
      <c r="D492" s="375"/>
    </row>
    <row r="493" spans="1:4" x14ac:dyDescent="0.35">
      <c r="A493" s="374"/>
      <c r="D493" s="375"/>
    </row>
    <row r="494" spans="1:4" x14ac:dyDescent="0.35">
      <c r="A494" s="374"/>
      <c r="D494" s="375"/>
    </row>
    <row r="495" spans="1:4" x14ac:dyDescent="0.35">
      <c r="A495" s="374"/>
      <c r="D495" s="375"/>
    </row>
    <row r="496" spans="1:4" x14ac:dyDescent="0.35">
      <c r="A496" s="374"/>
      <c r="D496" s="375"/>
    </row>
    <row r="497" spans="1:4" x14ac:dyDescent="0.35">
      <c r="A497" s="374"/>
      <c r="D497" s="375"/>
    </row>
    <row r="498" spans="1:4" x14ac:dyDescent="0.35">
      <c r="A498" s="374"/>
      <c r="D498" s="375"/>
    </row>
    <row r="499" spans="1:4" x14ac:dyDescent="0.35">
      <c r="A499" s="374"/>
      <c r="D499" s="375"/>
    </row>
    <row r="500" spans="1:4" x14ac:dyDescent="0.35">
      <c r="A500" s="374"/>
      <c r="D500" s="375"/>
    </row>
    <row r="501" spans="1:4" x14ac:dyDescent="0.35">
      <c r="A501" s="374"/>
      <c r="D501" s="375"/>
    </row>
    <row r="502" spans="1:4" x14ac:dyDescent="0.35">
      <c r="A502" s="374"/>
      <c r="D502" s="375"/>
    </row>
    <row r="503" spans="1:4" x14ac:dyDescent="0.35">
      <c r="A503" s="374"/>
      <c r="D503" s="375"/>
    </row>
    <row r="504" spans="1:4" x14ac:dyDescent="0.35">
      <c r="A504" s="374"/>
      <c r="D504" s="375"/>
    </row>
    <row r="505" spans="1:4" x14ac:dyDescent="0.35">
      <c r="A505" s="374"/>
      <c r="D505" s="375"/>
    </row>
    <row r="506" spans="1:4" x14ac:dyDescent="0.35">
      <c r="A506" s="374"/>
      <c r="D506" s="375"/>
    </row>
    <row r="507" spans="1:4" x14ac:dyDescent="0.35">
      <c r="A507" s="374"/>
      <c r="D507" s="375"/>
    </row>
    <row r="508" spans="1:4" x14ac:dyDescent="0.35">
      <c r="A508" s="374"/>
      <c r="D508" s="375"/>
    </row>
    <row r="509" spans="1:4" x14ac:dyDescent="0.35">
      <c r="A509" s="374"/>
      <c r="D509" s="375"/>
    </row>
    <row r="510" spans="1:4" x14ac:dyDescent="0.35">
      <c r="A510" s="374"/>
      <c r="D510" s="375"/>
    </row>
    <row r="511" spans="1:4" x14ac:dyDescent="0.35">
      <c r="A511" s="374"/>
      <c r="D511" s="375"/>
    </row>
  </sheetData>
  <autoFilter ref="A1:D1" xr:uid="{6C89212D-5A3C-4194-A7D1-227876E59767}"/>
  <phoneticPr fontId="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B98BB-96DB-4014-83E5-FD7F0149E390}">
  <dimension ref="A1:R927"/>
  <sheetViews>
    <sheetView zoomScaleNormal="100" workbookViewId="0">
      <pane ySplit="2" topLeftCell="A326" activePane="bottomLeft" state="frozen"/>
      <selection activeCell="L33" sqref="L33"/>
      <selection pane="bottomLeft" activeCell="H348" sqref="H348"/>
    </sheetView>
  </sheetViews>
  <sheetFormatPr defaultRowHeight="16.5" x14ac:dyDescent="0.35"/>
  <cols>
    <col min="1" max="1" width="9.42578125" style="357" customWidth="1"/>
    <col min="2" max="2" width="7.85546875" style="361" customWidth="1"/>
    <col min="3" max="4" width="8.28515625" style="361" customWidth="1"/>
    <col min="5" max="5" width="6.5703125" style="356" customWidth="1"/>
    <col min="6" max="6" width="11.5703125" style="361" customWidth="1"/>
    <col min="7" max="7" width="8.28515625" style="356" customWidth="1"/>
    <col min="8" max="8" width="50" style="356" customWidth="1"/>
    <col min="9" max="9" width="38" style="356" customWidth="1"/>
    <col min="10" max="10" width="13" style="357" customWidth="1"/>
    <col min="11" max="11" width="16.42578125" style="361" customWidth="1"/>
    <col min="12" max="12" width="11.5703125" style="361" customWidth="1"/>
    <col min="13" max="13" width="12.42578125" style="356" customWidth="1"/>
    <col min="14" max="14" width="38" style="356" customWidth="1"/>
    <col min="15" max="15" width="18.7109375" style="356" customWidth="1"/>
    <col min="16" max="16" width="38" style="356" customWidth="1"/>
    <col min="17" max="16384" width="9.140625" style="356"/>
  </cols>
  <sheetData>
    <row r="1" spans="1:18" s="343" customFormat="1" ht="18.75" x14ac:dyDescent="0.35">
      <c r="B1" s="344"/>
      <c r="C1" s="344"/>
      <c r="D1" s="344" t="s">
        <v>2420</v>
      </c>
      <c r="E1" s="345"/>
      <c r="F1" s="344"/>
      <c r="G1" s="345"/>
      <c r="H1" s="345" t="s">
        <v>2780</v>
      </c>
      <c r="I1" s="345"/>
      <c r="J1" s="346"/>
      <c r="K1" s="344"/>
      <c r="L1" s="344"/>
      <c r="M1" s="345"/>
      <c r="N1" s="345"/>
      <c r="O1" s="345"/>
      <c r="P1" s="345"/>
      <c r="Q1" s="344"/>
      <c r="R1" s="344"/>
    </row>
    <row r="2" spans="1:18" s="351" customFormat="1" ht="30.75" customHeight="1" x14ac:dyDescent="0.35">
      <c r="A2" s="347" t="s">
        <v>2781</v>
      </c>
      <c r="B2" s="348" t="s">
        <v>1281</v>
      </c>
      <c r="C2" s="348" t="s">
        <v>326</v>
      </c>
      <c r="D2" s="348" t="s">
        <v>991</v>
      </c>
      <c r="E2" s="349" t="s">
        <v>992</v>
      </c>
      <c r="F2" s="348" t="s">
        <v>4</v>
      </c>
      <c r="G2" s="349" t="s">
        <v>0</v>
      </c>
      <c r="H2" s="349" t="s">
        <v>1</v>
      </c>
      <c r="I2" s="349" t="s">
        <v>2782</v>
      </c>
      <c r="J2" s="350" t="s">
        <v>3</v>
      </c>
      <c r="K2" s="348" t="s">
        <v>327</v>
      </c>
      <c r="L2" s="348" t="s">
        <v>898</v>
      </c>
      <c r="M2" s="349" t="s">
        <v>899</v>
      </c>
      <c r="N2" s="349" t="s">
        <v>900</v>
      </c>
      <c r="O2" s="349" t="s">
        <v>2783</v>
      </c>
      <c r="P2" s="349" t="s">
        <v>1275</v>
      </c>
      <c r="Q2" s="349" t="s">
        <v>2784</v>
      </c>
      <c r="R2" s="349" t="s">
        <v>2785</v>
      </c>
    </row>
    <row r="3" spans="1:18" ht="13.5" customHeight="1" x14ac:dyDescent="0.35">
      <c r="A3" s="352">
        <v>2</v>
      </c>
      <c r="B3" s="353">
        <v>1</v>
      </c>
      <c r="C3" s="353">
        <v>0</v>
      </c>
      <c r="D3" s="353"/>
      <c r="E3" s="354" t="str">
        <f>IF(D3="","",COUNTIF($D$2:D3,"連携"))</f>
        <v/>
      </c>
      <c r="F3" s="353">
        <v>91068</v>
      </c>
      <c r="G3" s="354" t="s">
        <v>5</v>
      </c>
      <c r="H3" s="354" t="s">
        <v>2481</v>
      </c>
      <c r="I3" s="354" t="s">
        <v>17</v>
      </c>
      <c r="J3" s="353" t="s">
        <v>7</v>
      </c>
      <c r="K3" s="353">
        <v>118010214</v>
      </c>
      <c r="L3" s="353" t="s">
        <v>354</v>
      </c>
      <c r="M3" s="354" t="s">
        <v>5</v>
      </c>
      <c r="N3" s="354" t="s">
        <v>1834</v>
      </c>
      <c r="O3" s="354" t="s">
        <v>2786</v>
      </c>
      <c r="P3" s="354" t="s">
        <v>2787</v>
      </c>
      <c r="Q3" s="355"/>
      <c r="R3" s="355"/>
    </row>
    <row r="4" spans="1:18" x14ac:dyDescent="0.35">
      <c r="A4" s="357">
        <v>3</v>
      </c>
      <c r="B4" s="357">
        <v>1</v>
      </c>
      <c r="C4" s="357">
        <v>1</v>
      </c>
      <c r="D4" s="357" t="str">
        <f>IF(①申請書!$E$2=B4,"連携","")</f>
        <v/>
      </c>
      <c r="E4" s="356" t="str">
        <f>IF(D4="","",COUNTIF($D$2:D4,"連携"))</f>
        <v/>
      </c>
      <c r="F4" s="357">
        <v>91712</v>
      </c>
      <c r="G4" s="356" t="s">
        <v>5</v>
      </c>
      <c r="H4" s="356" t="s">
        <v>2481</v>
      </c>
      <c r="I4" s="356" t="s">
        <v>349</v>
      </c>
      <c r="J4" s="357" t="s">
        <v>1797</v>
      </c>
      <c r="K4" s="357">
        <v>112914577</v>
      </c>
      <c r="L4" s="357" t="s">
        <v>350</v>
      </c>
      <c r="M4" s="356" t="s">
        <v>5</v>
      </c>
      <c r="N4" s="356" t="s">
        <v>1825</v>
      </c>
      <c r="O4" s="356" t="s">
        <v>2788</v>
      </c>
      <c r="P4" s="356" t="s">
        <v>2789</v>
      </c>
    </row>
    <row r="5" spans="1:18" x14ac:dyDescent="0.35">
      <c r="A5" s="357">
        <v>4</v>
      </c>
      <c r="B5" s="357">
        <v>1</v>
      </c>
      <c r="C5" s="357">
        <v>2</v>
      </c>
      <c r="D5" s="357" t="str">
        <f>IF(①申請書!$E$2=B5,"連携","")</f>
        <v/>
      </c>
      <c r="E5" s="356" t="str">
        <f>IF(D5="","",COUNTIF($D$2:D5,"連携"))</f>
        <v/>
      </c>
      <c r="F5" s="357">
        <v>92110</v>
      </c>
      <c r="G5" s="356" t="s">
        <v>5</v>
      </c>
      <c r="H5" s="356" t="s">
        <v>2481</v>
      </c>
      <c r="I5" s="356" t="s">
        <v>18</v>
      </c>
      <c r="J5" s="357" t="s">
        <v>1799</v>
      </c>
      <c r="K5" s="357">
        <v>114613078</v>
      </c>
      <c r="L5" s="357" t="s">
        <v>357</v>
      </c>
      <c r="M5" s="356" t="s">
        <v>5</v>
      </c>
      <c r="N5" s="356" t="s">
        <v>1835</v>
      </c>
      <c r="O5" s="356" t="s">
        <v>2788</v>
      </c>
      <c r="P5" s="356" t="s">
        <v>2790</v>
      </c>
    </row>
    <row r="6" spans="1:18" x14ac:dyDescent="0.35">
      <c r="A6" s="357">
        <v>5</v>
      </c>
      <c r="B6" s="357">
        <v>1</v>
      </c>
      <c r="C6" s="357">
        <v>3</v>
      </c>
      <c r="D6" s="357" t="str">
        <f>IF(①申請書!$E$2=B6,"連携","")</f>
        <v/>
      </c>
      <c r="E6" s="356" t="str">
        <f>IF(D6="","",COUNTIF($D$2:D6,"連携"))</f>
        <v/>
      </c>
      <c r="F6" s="357">
        <v>92218</v>
      </c>
      <c r="G6" s="356" t="s">
        <v>5</v>
      </c>
      <c r="H6" s="356" t="s">
        <v>2481</v>
      </c>
      <c r="I6" s="356" t="s">
        <v>355</v>
      </c>
      <c r="J6" s="357" t="s">
        <v>1801</v>
      </c>
      <c r="K6" s="357">
        <v>110514007</v>
      </c>
      <c r="L6" s="357" t="s">
        <v>356</v>
      </c>
      <c r="M6" s="356" t="s">
        <v>5</v>
      </c>
      <c r="N6" s="356" t="s">
        <v>1836</v>
      </c>
      <c r="O6" s="356" t="s">
        <v>2788</v>
      </c>
      <c r="P6" s="356" t="s">
        <v>2791</v>
      </c>
    </row>
    <row r="7" spans="1:18" ht="18" x14ac:dyDescent="0.35">
      <c r="A7" s="352">
        <v>6</v>
      </c>
      <c r="B7" s="353">
        <v>2</v>
      </c>
      <c r="C7" s="353">
        <v>0</v>
      </c>
      <c r="D7" s="353"/>
      <c r="E7" s="354" t="str">
        <f>IF(D7="","",COUNTIF($D$2:D7,"連携"))</f>
        <v/>
      </c>
      <c r="F7" s="353">
        <v>91176</v>
      </c>
      <c r="G7" s="354" t="s">
        <v>2792</v>
      </c>
      <c r="H7" s="354" t="s">
        <v>2793</v>
      </c>
      <c r="I7" s="354" t="s">
        <v>2794</v>
      </c>
      <c r="J7" s="353" t="s">
        <v>7</v>
      </c>
      <c r="K7" s="353">
        <v>110119385</v>
      </c>
      <c r="L7" s="353" t="s">
        <v>351</v>
      </c>
      <c r="M7" s="354" t="s">
        <v>2792</v>
      </c>
      <c r="N7" s="354" t="s">
        <v>2795</v>
      </c>
      <c r="O7" s="354" t="s">
        <v>2788</v>
      </c>
      <c r="P7" s="354" t="s">
        <v>2796</v>
      </c>
      <c r="Q7" s="355"/>
      <c r="R7" s="355"/>
    </row>
    <row r="8" spans="1:18" x14ac:dyDescent="0.35">
      <c r="A8" s="357">
        <v>7</v>
      </c>
      <c r="B8" s="357">
        <v>2</v>
      </c>
      <c r="C8" s="357">
        <v>1</v>
      </c>
      <c r="D8" s="357" t="str">
        <f>IF(①申請書!$E$2=B8,"連携","")</f>
        <v/>
      </c>
      <c r="E8" s="356" t="str">
        <f>IF(D8="","",COUNTIF($D$2:D8,"連携"))</f>
        <v/>
      </c>
      <c r="F8" s="357">
        <v>91098</v>
      </c>
      <c r="G8" s="356" t="str">
        <f>G7</f>
        <v>北海道</v>
      </c>
      <c r="H8" s="356" t="s">
        <v>2793</v>
      </c>
      <c r="I8" s="356" t="s">
        <v>10</v>
      </c>
      <c r="J8" s="357" t="s">
        <v>1797</v>
      </c>
      <c r="K8" s="357">
        <v>110116381</v>
      </c>
      <c r="L8" s="357" t="s">
        <v>339</v>
      </c>
      <c r="M8" s="356" t="s">
        <v>5</v>
      </c>
      <c r="N8" s="356" t="s">
        <v>1802</v>
      </c>
      <c r="O8" s="356" t="s">
        <v>2788</v>
      </c>
      <c r="P8" s="356" t="s">
        <v>1338</v>
      </c>
    </row>
    <row r="9" spans="1:18" ht="18.75" x14ac:dyDescent="0.4">
      <c r="A9" s="357">
        <v>8</v>
      </c>
      <c r="B9" s="357">
        <v>2</v>
      </c>
      <c r="C9" s="357">
        <v>2</v>
      </c>
      <c r="D9" s="357" t="str">
        <f>IF(①申請書!$E$2=B9,"連携","")</f>
        <v/>
      </c>
      <c r="E9" s="358" t="str">
        <f>IF(D9="","",COUNTIF($D$2:D9,"連携"))</f>
        <v/>
      </c>
      <c r="F9" s="357">
        <v>91175</v>
      </c>
      <c r="G9" s="358" t="s">
        <v>5</v>
      </c>
      <c r="H9" s="358" t="s">
        <v>2793</v>
      </c>
      <c r="I9" s="358" t="s">
        <v>2797</v>
      </c>
      <c r="J9" s="357" t="s">
        <v>1799</v>
      </c>
      <c r="K9" s="357">
        <v>110415346</v>
      </c>
      <c r="L9" s="357" t="s">
        <v>353</v>
      </c>
      <c r="M9" s="358" t="s">
        <v>5</v>
      </c>
      <c r="N9" s="358" t="s">
        <v>1828</v>
      </c>
      <c r="O9" s="358" t="s">
        <v>2788</v>
      </c>
      <c r="P9" s="358" t="s">
        <v>2798</v>
      </c>
    </row>
    <row r="10" spans="1:18" x14ac:dyDescent="0.35">
      <c r="A10" s="357">
        <v>9</v>
      </c>
      <c r="B10" s="357">
        <v>2</v>
      </c>
      <c r="C10" s="357">
        <v>3</v>
      </c>
      <c r="D10" s="357" t="str">
        <f>IF(①申請書!$E$2=B10,"連携","")</f>
        <v/>
      </c>
      <c r="E10" s="356" t="str">
        <f>IF(D10="","",COUNTIF($D$2:D10,"連携"))</f>
        <v/>
      </c>
      <c r="F10" s="357">
        <v>91350</v>
      </c>
      <c r="G10" s="356" t="s">
        <v>5</v>
      </c>
      <c r="H10" s="356" t="s">
        <v>2793</v>
      </c>
      <c r="I10" s="356" t="s">
        <v>1829</v>
      </c>
      <c r="J10" s="357" t="s">
        <v>1801</v>
      </c>
      <c r="K10" s="357">
        <v>111410031</v>
      </c>
      <c r="L10" s="357" t="s">
        <v>1830</v>
      </c>
      <c r="M10" s="356" t="s">
        <v>5</v>
      </c>
      <c r="N10" s="356" t="s">
        <v>1831</v>
      </c>
      <c r="O10" s="356" t="s">
        <v>2788</v>
      </c>
      <c r="P10" s="356" t="s">
        <v>1832</v>
      </c>
    </row>
    <row r="11" spans="1:18" ht="13.5" customHeight="1" x14ac:dyDescent="0.35">
      <c r="A11" s="357">
        <v>10</v>
      </c>
      <c r="B11" s="357">
        <v>2</v>
      </c>
      <c r="C11" s="357">
        <v>4</v>
      </c>
      <c r="D11" s="357" t="str">
        <f>IF(①申請書!$E$2=B11,"連携","")</f>
        <v/>
      </c>
      <c r="E11" s="356" t="str">
        <f>IF(D11="","",COUNTIF($D$2:D11,"連携"))</f>
        <v/>
      </c>
      <c r="F11" s="357">
        <v>91495</v>
      </c>
      <c r="G11" s="356" t="s">
        <v>2792</v>
      </c>
      <c r="H11" s="356" t="s">
        <v>2793</v>
      </c>
      <c r="I11" s="356" t="s">
        <v>2799</v>
      </c>
      <c r="J11" s="357" t="s">
        <v>1803</v>
      </c>
      <c r="K11" s="357">
        <v>110611654</v>
      </c>
      <c r="L11" s="357" t="s">
        <v>1626</v>
      </c>
      <c r="M11" s="356" t="s">
        <v>2792</v>
      </c>
      <c r="N11" s="356" t="s">
        <v>2800</v>
      </c>
      <c r="O11" s="356" t="s">
        <v>2788</v>
      </c>
      <c r="P11" s="356" t="s">
        <v>2801</v>
      </c>
    </row>
    <row r="12" spans="1:18" x14ac:dyDescent="0.35">
      <c r="A12" s="357">
        <v>11</v>
      </c>
      <c r="B12" s="357">
        <v>2</v>
      </c>
      <c r="C12" s="357">
        <v>5</v>
      </c>
      <c r="D12" s="357" t="str">
        <f>IF(①申請書!$E$2=B12,"連携","")</f>
        <v/>
      </c>
      <c r="E12" s="356" t="str">
        <f>IF(D12="","",COUNTIF($D$2:D12,"連携"))</f>
        <v/>
      </c>
      <c r="F12" s="357">
        <v>91496</v>
      </c>
      <c r="G12" s="356" t="s">
        <v>5</v>
      </c>
      <c r="H12" s="356" t="s">
        <v>2793</v>
      </c>
      <c r="I12" s="356" t="s">
        <v>344</v>
      </c>
      <c r="J12" s="357" t="s">
        <v>1804</v>
      </c>
      <c r="K12" s="357">
        <v>118010024</v>
      </c>
      <c r="L12" s="357" t="s">
        <v>345</v>
      </c>
      <c r="M12" s="356" t="s">
        <v>5</v>
      </c>
      <c r="N12" s="356" t="s">
        <v>1823</v>
      </c>
      <c r="O12" s="356" t="s">
        <v>2802</v>
      </c>
      <c r="P12" s="356" t="s">
        <v>2803</v>
      </c>
    </row>
    <row r="13" spans="1:18" x14ac:dyDescent="0.35">
      <c r="A13" s="357">
        <v>12</v>
      </c>
      <c r="B13" s="357">
        <v>2</v>
      </c>
      <c r="C13" s="357">
        <v>6</v>
      </c>
      <c r="D13" s="357" t="str">
        <f>IF(①申請書!$E$2=B13,"連携","")</f>
        <v/>
      </c>
      <c r="E13" s="356" t="str">
        <f>IF(D13="","",COUNTIF($D$2:D13,"連携"))</f>
        <v/>
      </c>
      <c r="F13" s="357">
        <v>91541</v>
      </c>
      <c r="G13" s="356" t="s">
        <v>5</v>
      </c>
      <c r="H13" s="356" t="s">
        <v>2793</v>
      </c>
      <c r="I13" s="356" t="s">
        <v>16</v>
      </c>
      <c r="J13" s="357" t="s">
        <v>1805</v>
      </c>
      <c r="K13" s="357">
        <v>110317286</v>
      </c>
      <c r="L13" s="357" t="s">
        <v>352</v>
      </c>
      <c r="M13" s="356" t="s">
        <v>5</v>
      </c>
      <c r="N13" s="356" t="s">
        <v>1833</v>
      </c>
      <c r="O13" s="356" t="s">
        <v>2788</v>
      </c>
      <c r="P13" s="356" t="s">
        <v>2804</v>
      </c>
    </row>
    <row r="14" spans="1:18" ht="18.75" x14ac:dyDescent="0.4">
      <c r="A14" s="357">
        <v>13</v>
      </c>
      <c r="B14" s="357">
        <v>2</v>
      </c>
      <c r="C14" s="357">
        <v>7</v>
      </c>
      <c r="D14" s="357" t="str">
        <f>IF(①申請書!$E$2=B14,"連携","")</f>
        <v/>
      </c>
      <c r="E14" s="358" t="str">
        <f>IF(D14="","",COUNTIF($D$2:D14,"連携"))</f>
        <v/>
      </c>
      <c r="F14" s="357">
        <v>91565</v>
      </c>
      <c r="G14" s="358" t="s">
        <v>5</v>
      </c>
      <c r="H14" s="358" t="s">
        <v>2793</v>
      </c>
      <c r="I14" s="358" t="s">
        <v>1629</v>
      </c>
      <c r="J14" s="357" t="s">
        <v>1807</v>
      </c>
      <c r="K14" s="357">
        <v>113512792</v>
      </c>
      <c r="L14" s="357" t="s">
        <v>2805</v>
      </c>
      <c r="M14" s="358" t="s">
        <v>5</v>
      </c>
      <c r="N14" s="358" t="s">
        <v>2806</v>
      </c>
      <c r="O14" s="358" t="s">
        <v>2788</v>
      </c>
      <c r="P14" s="358" t="s">
        <v>2807</v>
      </c>
    </row>
    <row r="15" spans="1:18" ht="18" x14ac:dyDescent="0.35">
      <c r="A15" s="352">
        <v>14</v>
      </c>
      <c r="B15" s="353">
        <v>3</v>
      </c>
      <c r="C15" s="353">
        <v>0</v>
      </c>
      <c r="D15" s="353"/>
      <c r="E15" s="354" t="str">
        <f>IF(D15="","",COUNTIF($D$2:D15,"連携"))</f>
        <v/>
      </c>
      <c r="F15" s="353">
        <v>91378</v>
      </c>
      <c r="G15" s="354" t="s">
        <v>5</v>
      </c>
      <c r="H15" s="354" t="s">
        <v>2486</v>
      </c>
      <c r="I15" s="354" t="s">
        <v>6</v>
      </c>
      <c r="J15" s="353" t="s">
        <v>7</v>
      </c>
      <c r="K15" s="353">
        <v>118010016</v>
      </c>
      <c r="L15" s="353" t="s">
        <v>329</v>
      </c>
      <c r="M15" s="354" t="s">
        <v>5</v>
      </c>
      <c r="N15" s="354" t="s">
        <v>2808</v>
      </c>
      <c r="O15" s="354" t="s">
        <v>2788</v>
      </c>
      <c r="P15" s="354" t="s">
        <v>2809</v>
      </c>
      <c r="Q15" s="355"/>
      <c r="R15" s="355"/>
    </row>
    <row r="16" spans="1:18" x14ac:dyDescent="0.35">
      <c r="A16" s="357">
        <v>15</v>
      </c>
      <c r="B16" s="357">
        <v>3</v>
      </c>
      <c r="C16" s="357">
        <v>1</v>
      </c>
      <c r="D16" s="357" t="str">
        <f>IF(①申請書!$E$2=B16,"連携","")</f>
        <v/>
      </c>
      <c r="E16" s="356" t="str">
        <f>IF(D16="","",COUNTIF($D$2:D16,"連携"))</f>
        <v/>
      </c>
      <c r="F16" s="357">
        <v>91051</v>
      </c>
      <c r="G16" s="356" t="s">
        <v>5</v>
      </c>
      <c r="H16" s="356" t="s">
        <v>2486</v>
      </c>
      <c r="I16" s="356" t="s">
        <v>335</v>
      </c>
      <c r="J16" s="357" t="s">
        <v>1797</v>
      </c>
      <c r="K16" s="357">
        <v>110113719</v>
      </c>
      <c r="L16" s="357" t="s">
        <v>336</v>
      </c>
      <c r="M16" s="356" t="s">
        <v>5</v>
      </c>
      <c r="N16" s="356" t="s">
        <v>1798</v>
      </c>
      <c r="O16" s="356" t="s">
        <v>2788</v>
      </c>
      <c r="P16" s="356" t="s">
        <v>2810</v>
      </c>
    </row>
    <row r="17" spans="1:16" x14ac:dyDescent="0.35">
      <c r="A17" s="357">
        <v>16</v>
      </c>
      <c r="B17" s="357">
        <v>3</v>
      </c>
      <c r="C17" s="357">
        <v>2</v>
      </c>
      <c r="D17" s="357" t="str">
        <f>IF(①申請書!$E$2=B17,"連携","")</f>
        <v/>
      </c>
      <c r="E17" s="356" t="str">
        <f>IF(D17="","",COUNTIF($D$2:D17,"連携"))</f>
        <v/>
      </c>
      <c r="F17" s="357">
        <v>91069</v>
      </c>
      <c r="G17" s="356" t="s">
        <v>5</v>
      </c>
      <c r="H17" s="356" t="s">
        <v>2486</v>
      </c>
      <c r="I17" s="356" t="s">
        <v>13</v>
      </c>
      <c r="J17" s="357" t="s">
        <v>1799</v>
      </c>
      <c r="K17" s="357">
        <v>114110679</v>
      </c>
      <c r="L17" s="357" t="s">
        <v>348</v>
      </c>
      <c r="M17" s="356" t="s">
        <v>5</v>
      </c>
      <c r="N17" s="356" t="s">
        <v>1800</v>
      </c>
      <c r="O17" s="356" t="s">
        <v>2788</v>
      </c>
      <c r="P17" s="356" t="s">
        <v>2811</v>
      </c>
    </row>
    <row r="18" spans="1:16" x14ac:dyDescent="0.35">
      <c r="A18" s="357">
        <v>17</v>
      </c>
      <c r="B18" s="357">
        <v>3</v>
      </c>
      <c r="C18" s="357">
        <v>3</v>
      </c>
      <c r="D18" s="357" t="str">
        <f>IF(①申請書!$E$2=B18,"連携","")</f>
        <v/>
      </c>
      <c r="E18" s="356" t="str">
        <f>IF(D18="","",COUNTIF($D$2:D18,"連携"))</f>
        <v/>
      </c>
      <c r="F18" s="357">
        <v>91097</v>
      </c>
      <c r="G18" s="356" t="s">
        <v>5</v>
      </c>
      <c r="H18" s="356" t="s">
        <v>2486</v>
      </c>
      <c r="I18" s="356" t="s">
        <v>24</v>
      </c>
      <c r="J18" s="357" t="s">
        <v>1801</v>
      </c>
      <c r="K18" s="357">
        <v>113612931</v>
      </c>
      <c r="L18" s="357" t="s">
        <v>362</v>
      </c>
      <c r="M18" s="356" t="s">
        <v>5</v>
      </c>
      <c r="N18" s="356" t="s">
        <v>1837</v>
      </c>
      <c r="O18" s="356" t="s">
        <v>2802</v>
      </c>
      <c r="P18" s="356" t="s">
        <v>1337</v>
      </c>
    </row>
    <row r="19" spans="1:16" x14ac:dyDescent="0.35">
      <c r="A19" s="357">
        <v>18</v>
      </c>
      <c r="B19" s="357">
        <v>3</v>
      </c>
      <c r="C19" s="357">
        <v>4</v>
      </c>
      <c r="D19" s="357" t="str">
        <f>IF(①申請書!$E$2=B19,"連携","")</f>
        <v/>
      </c>
      <c r="E19" s="356" t="str">
        <f>IF(D19="","",COUNTIF($D$2:D19,"連携"))</f>
        <v/>
      </c>
      <c r="F19" s="357">
        <v>91098</v>
      </c>
      <c r="G19" s="356" t="s">
        <v>5</v>
      </c>
      <c r="H19" s="356" t="s">
        <v>2486</v>
      </c>
      <c r="I19" s="356" t="s">
        <v>10</v>
      </c>
      <c r="J19" s="357" t="s">
        <v>1803</v>
      </c>
      <c r="K19" s="357">
        <v>118010024</v>
      </c>
      <c r="L19" s="357" t="s">
        <v>339</v>
      </c>
      <c r="M19" s="356" t="s">
        <v>5</v>
      </c>
      <c r="N19" s="356" t="s">
        <v>1802</v>
      </c>
      <c r="O19" s="356" t="s">
        <v>2788</v>
      </c>
      <c r="P19" s="356" t="s">
        <v>1338</v>
      </c>
    </row>
    <row r="20" spans="1:16" x14ac:dyDescent="0.35">
      <c r="A20" s="357">
        <v>19</v>
      </c>
      <c r="B20" s="357">
        <v>3</v>
      </c>
      <c r="C20" s="357">
        <v>5</v>
      </c>
      <c r="D20" s="357" t="str">
        <f>IF(①申請書!$E$2=B20,"連携","")</f>
        <v/>
      </c>
      <c r="E20" s="356" t="str">
        <f>IF(D20="","",COUNTIF($D$2:D20,"連携"))</f>
        <v/>
      </c>
      <c r="F20" s="357">
        <v>91099</v>
      </c>
      <c r="G20" s="356" t="s">
        <v>5</v>
      </c>
      <c r="H20" s="356" t="s">
        <v>2486</v>
      </c>
      <c r="I20" s="356" t="s">
        <v>1628</v>
      </c>
      <c r="J20" s="357" t="s">
        <v>1804</v>
      </c>
      <c r="K20" s="357">
        <v>110310406</v>
      </c>
      <c r="L20" s="357" t="s">
        <v>1627</v>
      </c>
      <c r="M20" s="356" t="s">
        <v>5</v>
      </c>
      <c r="N20" s="356" t="s">
        <v>2812</v>
      </c>
      <c r="O20" s="356" t="s">
        <v>2788</v>
      </c>
      <c r="P20" s="356" t="s">
        <v>2813</v>
      </c>
    </row>
    <row r="21" spans="1:16" x14ac:dyDescent="0.35">
      <c r="A21" s="357">
        <v>20</v>
      </c>
      <c r="B21" s="357">
        <v>3</v>
      </c>
      <c r="C21" s="357">
        <v>6</v>
      </c>
      <c r="D21" s="357" t="str">
        <f>IF(①申請書!$E$2=B21,"連携","")</f>
        <v/>
      </c>
      <c r="E21" s="356" t="str">
        <f>IF(D21="","",COUNTIF($D$2:D21,"連携"))</f>
        <v/>
      </c>
      <c r="F21" s="357">
        <v>91101</v>
      </c>
      <c r="G21" s="356" t="s">
        <v>5</v>
      </c>
      <c r="H21" s="356" t="s">
        <v>2486</v>
      </c>
      <c r="I21" s="356" t="s">
        <v>1625</v>
      </c>
      <c r="J21" s="357" t="s">
        <v>1805</v>
      </c>
      <c r="K21" s="357">
        <v>112914577</v>
      </c>
      <c r="L21" s="357" t="s">
        <v>1624</v>
      </c>
      <c r="M21" s="356" t="s">
        <v>5</v>
      </c>
      <c r="N21" s="356" t="s">
        <v>2814</v>
      </c>
      <c r="O21" s="356" t="s">
        <v>2788</v>
      </c>
      <c r="P21" s="356" t="s">
        <v>2815</v>
      </c>
    </row>
    <row r="22" spans="1:16" x14ac:dyDescent="0.35">
      <c r="A22" s="357">
        <v>21</v>
      </c>
      <c r="B22" s="357">
        <v>3</v>
      </c>
      <c r="C22" s="357">
        <v>7</v>
      </c>
      <c r="D22" s="357" t="str">
        <f>IF(①申請書!$E$2=B22,"連携","")</f>
        <v/>
      </c>
      <c r="E22" s="356" t="str">
        <f>IF(D22="","",COUNTIF($D$2:D22,"連携"))</f>
        <v/>
      </c>
      <c r="F22" s="357">
        <v>91122</v>
      </c>
      <c r="G22" s="356" t="s">
        <v>5</v>
      </c>
      <c r="H22" s="356" t="s">
        <v>2486</v>
      </c>
      <c r="I22" s="356" t="s">
        <v>8</v>
      </c>
      <c r="J22" s="357" t="s">
        <v>1807</v>
      </c>
      <c r="K22" s="357">
        <v>117110460</v>
      </c>
      <c r="L22" s="357" t="s">
        <v>337</v>
      </c>
      <c r="M22" s="356" t="s">
        <v>5</v>
      </c>
      <c r="N22" s="356" t="s">
        <v>2816</v>
      </c>
      <c r="O22" s="356" t="s">
        <v>2788</v>
      </c>
      <c r="P22" s="356" t="s">
        <v>2817</v>
      </c>
    </row>
    <row r="23" spans="1:16" x14ac:dyDescent="0.35">
      <c r="A23" s="357">
        <v>22</v>
      </c>
      <c r="B23" s="357">
        <v>3</v>
      </c>
      <c r="C23" s="357">
        <v>8</v>
      </c>
      <c r="D23" s="357" t="str">
        <f>IF(①申請書!$E$2=B23,"連携","")</f>
        <v/>
      </c>
      <c r="E23" s="356" t="str">
        <f>IF(D23="","",COUNTIF($D$2:D23,"連携"))</f>
        <v/>
      </c>
      <c r="F23" s="357">
        <v>91195</v>
      </c>
      <c r="G23" s="356" t="s">
        <v>5</v>
      </c>
      <c r="H23" s="356" t="s">
        <v>2486</v>
      </c>
      <c r="I23" s="356" t="s">
        <v>11</v>
      </c>
      <c r="J23" s="357" t="s">
        <v>1809</v>
      </c>
      <c r="K23" s="357" t="s">
        <v>2818</v>
      </c>
      <c r="L23" s="357" t="s">
        <v>340</v>
      </c>
      <c r="M23" s="356" t="s">
        <v>5</v>
      </c>
      <c r="N23" s="356" t="s">
        <v>1806</v>
      </c>
      <c r="O23" s="356" t="s">
        <v>2802</v>
      </c>
      <c r="P23" s="356" t="s">
        <v>1344</v>
      </c>
    </row>
    <row r="24" spans="1:16" x14ac:dyDescent="0.35">
      <c r="A24" s="357">
        <v>23</v>
      </c>
      <c r="B24" s="357">
        <v>3</v>
      </c>
      <c r="C24" s="357">
        <v>9</v>
      </c>
      <c r="D24" s="357" t="str">
        <f>IF(①申請書!$E$2=B24,"連携","")</f>
        <v/>
      </c>
      <c r="E24" s="356" t="str">
        <f>IF(D24="","",COUNTIF($D$2:D24,"連携"))</f>
        <v/>
      </c>
      <c r="F24" s="357">
        <v>91218</v>
      </c>
      <c r="G24" s="356" t="s">
        <v>5</v>
      </c>
      <c r="H24" s="356" t="s">
        <v>2486</v>
      </c>
      <c r="I24" s="356" t="s">
        <v>342</v>
      </c>
      <c r="J24" s="357" t="s">
        <v>1811</v>
      </c>
      <c r="K24" s="357">
        <v>110218005</v>
      </c>
      <c r="L24" s="357" t="s">
        <v>343</v>
      </c>
      <c r="M24" s="356" t="s">
        <v>5</v>
      </c>
      <c r="N24" s="356" t="s">
        <v>1808</v>
      </c>
      <c r="O24" s="356" t="s">
        <v>2802</v>
      </c>
      <c r="P24" s="356" t="s">
        <v>2819</v>
      </c>
    </row>
    <row r="25" spans="1:16" x14ac:dyDescent="0.35">
      <c r="A25" s="357">
        <v>24</v>
      </c>
      <c r="B25" s="357">
        <v>3</v>
      </c>
      <c r="C25" s="357">
        <v>10</v>
      </c>
      <c r="D25" s="357" t="str">
        <f>IF(①申請書!$E$2=B25,"連携","")</f>
        <v/>
      </c>
      <c r="E25" s="356" t="str">
        <f>IF(D25="","",COUNTIF($D$2:D25,"連携"))</f>
        <v/>
      </c>
      <c r="F25" s="357">
        <v>91302</v>
      </c>
      <c r="G25" s="356" t="s">
        <v>5</v>
      </c>
      <c r="H25" s="356" t="s">
        <v>2486</v>
      </c>
      <c r="I25" s="356" t="s">
        <v>346</v>
      </c>
      <c r="J25" s="357" t="s">
        <v>1813</v>
      </c>
      <c r="K25" s="357">
        <v>111416756</v>
      </c>
      <c r="L25" s="357" t="s">
        <v>347</v>
      </c>
      <c r="M25" s="356" t="s">
        <v>5</v>
      </c>
      <c r="N25" s="356" t="s">
        <v>1810</v>
      </c>
      <c r="O25" s="356" t="s">
        <v>2788</v>
      </c>
      <c r="P25" s="356" t="s">
        <v>2820</v>
      </c>
    </row>
    <row r="26" spans="1:16" x14ac:dyDescent="0.35">
      <c r="A26" s="357">
        <v>25</v>
      </c>
      <c r="B26" s="357">
        <v>3</v>
      </c>
      <c r="C26" s="357">
        <v>11</v>
      </c>
      <c r="D26" s="357" t="str">
        <f>IF(①申請書!$E$2=B26,"連携","")</f>
        <v/>
      </c>
      <c r="E26" s="356" t="str">
        <f>IF(D26="","",COUNTIF($D$2:D26,"連携"))</f>
        <v/>
      </c>
      <c r="F26" s="357">
        <v>91383</v>
      </c>
      <c r="G26" s="356" t="s">
        <v>5</v>
      </c>
      <c r="H26" s="356" t="s">
        <v>2486</v>
      </c>
      <c r="I26" s="356" t="s">
        <v>2821</v>
      </c>
      <c r="J26" s="357" t="s">
        <v>1815</v>
      </c>
      <c r="K26" s="357">
        <v>115710303</v>
      </c>
      <c r="L26" s="357" t="s">
        <v>334</v>
      </c>
      <c r="M26" s="356" t="s">
        <v>5</v>
      </c>
      <c r="N26" s="356" t="s">
        <v>1812</v>
      </c>
      <c r="O26" s="356" t="s">
        <v>2802</v>
      </c>
      <c r="P26" s="356" t="s">
        <v>2822</v>
      </c>
    </row>
    <row r="27" spans="1:16" x14ac:dyDescent="0.35">
      <c r="A27" s="357">
        <v>26</v>
      </c>
      <c r="B27" s="357">
        <v>3</v>
      </c>
      <c r="C27" s="357">
        <v>12</v>
      </c>
      <c r="D27" s="357" t="str">
        <f>IF(①申請書!$E$2=B27,"連携","")</f>
        <v/>
      </c>
      <c r="E27" s="356" t="str">
        <f>IF(D27="","",COUNTIF($D$2:D27,"連携"))</f>
        <v/>
      </c>
      <c r="F27" s="357">
        <v>91430</v>
      </c>
      <c r="G27" s="356" t="s">
        <v>5</v>
      </c>
      <c r="H27" s="356" t="s">
        <v>2486</v>
      </c>
      <c r="I27" s="356" t="s">
        <v>332</v>
      </c>
      <c r="J27" s="357" t="s">
        <v>1818</v>
      </c>
      <c r="K27" s="357">
        <v>112910062</v>
      </c>
      <c r="L27" s="357" t="s">
        <v>333</v>
      </c>
      <c r="M27" s="356" t="s">
        <v>5</v>
      </c>
      <c r="N27" s="356" t="s">
        <v>1814</v>
      </c>
      <c r="O27" s="356" t="s">
        <v>2788</v>
      </c>
      <c r="P27" s="356" t="s">
        <v>2823</v>
      </c>
    </row>
    <row r="28" spans="1:16" x14ac:dyDescent="0.35">
      <c r="A28" s="357">
        <v>27</v>
      </c>
      <c r="B28" s="357">
        <v>3</v>
      </c>
      <c r="C28" s="357">
        <v>13</v>
      </c>
      <c r="D28" s="357" t="str">
        <f>IF(①申請書!$E$2=B28,"連携","")</f>
        <v/>
      </c>
      <c r="E28" s="356" t="str">
        <f>IF(D28="","",COUNTIF($D$2:D28,"連携"))</f>
        <v/>
      </c>
      <c r="F28" s="357">
        <v>91432</v>
      </c>
      <c r="G28" s="356" t="s">
        <v>5</v>
      </c>
      <c r="H28" s="356" t="s">
        <v>2486</v>
      </c>
      <c r="I28" s="356" t="s">
        <v>14</v>
      </c>
      <c r="J28" s="357" t="s">
        <v>1820</v>
      </c>
      <c r="K28" s="357">
        <v>110116381</v>
      </c>
      <c r="L28" s="357" t="s">
        <v>1816</v>
      </c>
      <c r="M28" s="356" t="s">
        <v>5</v>
      </c>
      <c r="N28" s="356" t="s">
        <v>1817</v>
      </c>
      <c r="O28" s="356" t="s">
        <v>2788</v>
      </c>
      <c r="P28" s="356" t="s">
        <v>2824</v>
      </c>
    </row>
    <row r="29" spans="1:16" x14ac:dyDescent="0.35">
      <c r="A29" s="357">
        <v>28</v>
      </c>
      <c r="B29" s="357">
        <v>3</v>
      </c>
      <c r="C29" s="357">
        <v>14</v>
      </c>
      <c r="D29" s="357" t="str">
        <f>IF(①申請書!$E$2=B29,"連携","")</f>
        <v/>
      </c>
      <c r="E29" s="356" t="str">
        <f>IF(D29="","",COUNTIF($D$2:D29,"連携"))</f>
        <v/>
      </c>
      <c r="F29" s="357">
        <v>91433</v>
      </c>
      <c r="G29" s="356" t="s">
        <v>5</v>
      </c>
      <c r="H29" s="356" t="s">
        <v>2486</v>
      </c>
      <c r="I29" s="356" t="s">
        <v>330</v>
      </c>
      <c r="J29" s="357" t="s">
        <v>1822</v>
      </c>
      <c r="K29" s="357">
        <v>110116258</v>
      </c>
      <c r="L29" s="357" t="s">
        <v>331</v>
      </c>
      <c r="M29" s="356" t="s">
        <v>5</v>
      </c>
      <c r="N29" s="356" t="s">
        <v>1819</v>
      </c>
      <c r="O29" s="356" t="s">
        <v>2788</v>
      </c>
      <c r="P29" s="356" t="s">
        <v>2825</v>
      </c>
    </row>
    <row r="30" spans="1:16" x14ac:dyDescent="0.35">
      <c r="A30" s="357">
        <v>29</v>
      </c>
      <c r="B30" s="357">
        <v>3</v>
      </c>
      <c r="C30" s="357">
        <v>15</v>
      </c>
      <c r="D30" s="357" t="str">
        <f>IF(①申請書!$E$2=B30,"連携","")</f>
        <v/>
      </c>
      <c r="E30" s="356" t="str">
        <f>IF(D30="","",COUNTIF($D$2:D30,"連携"))</f>
        <v/>
      </c>
      <c r="F30" s="357">
        <v>91434</v>
      </c>
      <c r="G30" s="356" t="s">
        <v>5</v>
      </c>
      <c r="H30" s="356" t="s">
        <v>2486</v>
      </c>
      <c r="I30" s="356" t="s">
        <v>9</v>
      </c>
      <c r="J30" s="357" t="s">
        <v>1824</v>
      </c>
      <c r="K30" s="357">
        <v>114110687</v>
      </c>
      <c r="L30" s="357" t="s">
        <v>338</v>
      </c>
      <c r="M30" s="356" t="s">
        <v>5</v>
      </c>
      <c r="N30" s="356" t="s">
        <v>1821</v>
      </c>
      <c r="O30" s="356" t="s">
        <v>2788</v>
      </c>
      <c r="P30" s="356" t="s">
        <v>2826</v>
      </c>
    </row>
    <row r="31" spans="1:16" x14ac:dyDescent="0.35">
      <c r="A31" s="357">
        <v>30</v>
      </c>
      <c r="B31" s="357">
        <v>3</v>
      </c>
      <c r="C31" s="357">
        <v>16</v>
      </c>
      <c r="D31" s="357" t="str">
        <f>IF(①申請書!$E$2=B31,"連携","")</f>
        <v/>
      </c>
      <c r="E31" s="356" t="str">
        <f>IF(D31="","",COUNTIF($D$2:D31,"連携"))</f>
        <v/>
      </c>
      <c r="F31" s="357">
        <v>91494</v>
      </c>
      <c r="G31" s="356" t="s">
        <v>5</v>
      </c>
      <c r="H31" s="356" t="s">
        <v>2486</v>
      </c>
      <c r="I31" s="356" t="s">
        <v>2827</v>
      </c>
      <c r="J31" s="357" t="s">
        <v>1826</v>
      </c>
      <c r="K31" s="357">
        <v>114614456</v>
      </c>
      <c r="L31" s="357" t="s">
        <v>1534</v>
      </c>
      <c r="M31" s="356" t="s">
        <v>5</v>
      </c>
      <c r="N31" s="356" t="s">
        <v>2828</v>
      </c>
      <c r="O31" s="356" t="s">
        <v>2802</v>
      </c>
      <c r="P31" s="356" t="s">
        <v>2829</v>
      </c>
    </row>
    <row r="32" spans="1:16" x14ac:dyDescent="0.35">
      <c r="A32" s="357">
        <v>31</v>
      </c>
      <c r="B32" s="357">
        <v>3</v>
      </c>
      <c r="C32" s="357">
        <v>17</v>
      </c>
      <c r="D32" s="357" t="str">
        <f>IF(①申請書!$E$2=B32,"連携","")</f>
        <v/>
      </c>
      <c r="E32" s="356" t="str">
        <f>IF(D32="","",COUNTIF($D$2:D32,"連携"))</f>
        <v/>
      </c>
      <c r="F32" s="357">
        <v>91496</v>
      </c>
      <c r="G32" s="356" t="s">
        <v>5</v>
      </c>
      <c r="H32" s="356" t="s">
        <v>2486</v>
      </c>
      <c r="I32" s="356" t="s">
        <v>344</v>
      </c>
      <c r="J32" s="357" t="s">
        <v>1867</v>
      </c>
      <c r="K32" s="357">
        <v>114111859</v>
      </c>
      <c r="L32" s="357" t="s">
        <v>345</v>
      </c>
      <c r="M32" s="356" t="s">
        <v>5</v>
      </c>
      <c r="N32" s="356" t="s">
        <v>1823</v>
      </c>
      <c r="O32" s="356" t="s">
        <v>2802</v>
      </c>
      <c r="P32" s="356" t="s">
        <v>2803</v>
      </c>
    </row>
    <row r="33" spans="1:18" x14ac:dyDescent="0.35">
      <c r="A33" s="357">
        <v>32</v>
      </c>
      <c r="B33" s="357">
        <v>3</v>
      </c>
      <c r="C33" s="357">
        <v>18</v>
      </c>
      <c r="D33" s="357" t="str">
        <f>IF(①申請書!$E$2=B33,"連携","")</f>
        <v/>
      </c>
      <c r="E33" s="356" t="str">
        <f>IF(D33="","",COUNTIF($D$2:D33,"連携"))</f>
        <v/>
      </c>
      <c r="F33" s="357">
        <v>91712</v>
      </c>
      <c r="G33" s="356" t="s">
        <v>5</v>
      </c>
      <c r="H33" s="356" t="s">
        <v>2486</v>
      </c>
      <c r="I33" s="356" t="s">
        <v>349</v>
      </c>
      <c r="J33" s="357" t="s">
        <v>1868</v>
      </c>
      <c r="K33" s="357">
        <v>110414315</v>
      </c>
      <c r="L33" s="357" t="s">
        <v>350</v>
      </c>
      <c r="M33" s="356" t="s">
        <v>5</v>
      </c>
      <c r="N33" s="356" t="s">
        <v>1825</v>
      </c>
      <c r="O33" s="356" t="s">
        <v>2788</v>
      </c>
      <c r="P33" s="356" t="s">
        <v>2789</v>
      </c>
    </row>
    <row r="34" spans="1:18" x14ac:dyDescent="0.35">
      <c r="A34" s="357">
        <v>33</v>
      </c>
      <c r="B34" s="357">
        <v>3</v>
      </c>
      <c r="C34" s="357">
        <v>19</v>
      </c>
      <c r="D34" s="357" t="str">
        <f>IF(①申請書!$E$2=B34,"連携","")</f>
        <v/>
      </c>
      <c r="E34" s="356" t="str">
        <f>IF(D34="","",COUNTIF($D$2:D34,"連携"))</f>
        <v/>
      </c>
      <c r="F34" s="357">
        <v>91936</v>
      </c>
      <c r="G34" s="356" t="s">
        <v>5</v>
      </c>
      <c r="H34" s="356" t="s">
        <v>2486</v>
      </c>
      <c r="I34" s="356" t="s">
        <v>12</v>
      </c>
      <c r="J34" s="357" t="s">
        <v>1870</v>
      </c>
      <c r="K34" s="357">
        <v>110611944</v>
      </c>
      <c r="L34" s="357" t="s">
        <v>341</v>
      </c>
      <c r="M34" s="356" t="s">
        <v>5</v>
      </c>
      <c r="N34" s="356" t="s">
        <v>1827</v>
      </c>
      <c r="O34" s="356" t="s">
        <v>2788</v>
      </c>
      <c r="P34" s="356" t="s">
        <v>1390</v>
      </c>
    </row>
    <row r="35" spans="1:18" x14ac:dyDescent="0.35">
      <c r="A35" s="357">
        <v>34</v>
      </c>
      <c r="B35" s="357">
        <v>3</v>
      </c>
      <c r="C35" s="357">
        <v>20</v>
      </c>
      <c r="D35" s="357" t="str">
        <f>IF(①申請書!$E$2=B35,"連携","")</f>
        <v/>
      </c>
      <c r="E35" s="356" t="str">
        <f>IF(D35="","",COUNTIF($D$2:D35,"連携"))</f>
        <v/>
      </c>
      <c r="F35" s="357">
        <v>92249</v>
      </c>
      <c r="G35" s="356" t="s">
        <v>5</v>
      </c>
      <c r="H35" s="356" t="s">
        <v>2486</v>
      </c>
      <c r="I35" s="356" t="s">
        <v>1631</v>
      </c>
      <c r="J35" s="357" t="s">
        <v>2143</v>
      </c>
      <c r="K35" s="357">
        <v>115010076</v>
      </c>
      <c r="L35" s="357" t="s">
        <v>1630</v>
      </c>
      <c r="M35" s="356" t="s">
        <v>5</v>
      </c>
      <c r="N35" s="356" t="s">
        <v>2830</v>
      </c>
      <c r="O35" s="356" t="s">
        <v>2788</v>
      </c>
      <c r="P35" s="356" t="s">
        <v>2831</v>
      </c>
    </row>
    <row r="36" spans="1:18" ht="18" x14ac:dyDescent="0.35">
      <c r="A36" s="352">
        <v>35</v>
      </c>
      <c r="B36" s="353">
        <v>4</v>
      </c>
      <c r="C36" s="353">
        <v>0</v>
      </c>
      <c r="D36" s="353"/>
      <c r="E36" s="354" t="str">
        <f>IF(D36="","",COUNTIF($D$2:D36,"連携"))</f>
        <v/>
      </c>
      <c r="F36" s="353">
        <v>91943</v>
      </c>
      <c r="G36" s="354" t="s">
        <v>19</v>
      </c>
      <c r="H36" s="354" t="s">
        <v>2488</v>
      </c>
      <c r="I36" s="354" t="s">
        <v>20</v>
      </c>
      <c r="J36" s="353" t="s">
        <v>7</v>
      </c>
      <c r="K36" s="353">
        <v>210114765</v>
      </c>
      <c r="L36" s="353" t="s">
        <v>1865</v>
      </c>
      <c r="M36" s="354" t="s">
        <v>358</v>
      </c>
      <c r="N36" s="354" t="s">
        <v>1866</v>
      </c>
      <c r="O36" s="354" t="s">
        <v>2802</v>
      </c>
      <c r="P36" s="354" t="s">
        <v>1391</v>
      </c>
      <c r="Q36" s="355"/>
      <c r="R36" s="355"/>
    </row>
    <row r="37" spans="1:18" x14ac:dyDescent="0.35">
      <c r="A37" s="357">
        <v>36</v>
      </c>
      <c r="B37" s="357">
        <v>4</v>
      </c>
      <c r="C37" s="357">
        <v>1</v>
      </c>
      <c r="D37" s="357" t="str">
        <f>IF(①申請書!$E$2=B37,"連携","")</f>
        <v/>
      </c>
      <c r="E37" s="356" t="str">
        <f>IF(D37="","",COUNTIF($D$2:D37,"連携"))</f>
        <v/>
      </c>
      <c r="F37" s="357">
        <v>91097</v>
      </c>
      <c r="G37" s="356" t="s">
        <v>5</v>
      </c>
      <c r="H37" s="356" t="s">
        <v>2488</v>
      </c>
      <c r="I37" s="356" t="s">
        <v>24</v>
      </c>
      <c r="J37" s="357" t="s">
        <v>1797</v>
      </c>
      <c r="K37" s="357">
        <v>111416756</v>
      </c>
      <c r="L37" s="357" t="s">
        <v>362</v>
      </c>
      <c r="M37" s="356" t="s">
        <v>5</v>
      </c>
      <c r="N37" s="356" t="s">
        <v>1837</v>
      </c>
      <c r="O37" s="356" t="s">
        <v>2802</v>
      </c>
      <c r="P37" s="356" t="s">
        <v>1337</v>
      </c>
    </row>
    <row r="38" spans="1:18" x14ac:dyDescent="0.35">
      <c r="A38" s="357">
        <v>37</v>
      </c>
      <c r="B38" s="357">
        <v>4</v>
      </c>
      <c r="C38" s="357">
        <v>2</v>
      </c>
      <c r="D38" s="357" t="str">
        <f>IF(①申請書!$E$2=B38,"連携","")</f>
        <v/>
      </c>
      <c r="E38" s="356" t="str">
        <f>IF(D38="","",COUNTIF($D$2:D38,"連携"))</f>
        <v/>
      </c>
      <c r="F38" s="357">
        <v>91141</v>
      </c>
      <c r="G38" s="356" t="s">
        <v>19</v>
      </c>
      <c r="H38" s="356" t="s">
        <v>2488</v>
      </c>
      <c r="I38" s="356" t="s">
        <v>22</v>
      </c>
      <c r="J38" s="357" t="s">
        <v>1799</v>
      </c>
      <c r="K38" s="357">
        <v>218010221</v>
      </c>
      <c r="L38" s="357" t="s">
        <v>360</v>
      </c>
      <c r="M38" s="356" t="s">
        <v>358</v>
      </c>
      <c r="N38" s="356" t="s">
        <v>1838</v>
      </c>
      <c r="O38" s="356" t="s">
        <v>2788</v>
      </c>
      <c r="P38" s="356" t="s">
        <v>2832</v>
      </c>
    </row>
    <row r="39" spans="1:18" x14ac:dyDescent="0.35">
      <c r="A39" s="357">
        <v>38</v>
      </c>
      <c r="B39" s="357">
        <v>4</v>
      </c>
      <c r="C39" s="357">
        <v>3</v>
      </c>
      <c r="D39" s="357" t="str">
        <f>IF(①申請書!$E$2=B39,"連携","")</f>
        <v/>
      </c>
      <c r="E39" s="356" t="str">
        <f>IF(D39="","",COUNTIF($D$2:D39,"連携"))</f>
        <v/>
      </c>
      <c r="F39" s="357">
        <v>91825</v>
      </c>
      <c r="G39" s="356" t="s">
        <v>19</v>
      </c>
      <c r="H39" s="356" t="s">
        <v>2488</v>
      </c>
      <c r="I39" s="356" t="s">
        <v>23</v>
      </c>
      <c r="J39" s="357" t="s">
        <v>1801</v>
      </c>
      <c r="K39" s="357">
        <v>210315255</v>
      </c>
      <c r="L39" s="357" t="s">
        <v>361</v>
      </c>
      <c r="M39" s="356" t="s">
        <v>358</v>
      </c>
      <c r="N39" s="356" t="s">
        <v>1839</v>
      </c>
      <c r="O39" s="356" t="s">
        <v>2802</v>
      </c>
      <c r="P39" s="356" t="s">
        <v>1386</v>
      </c>
    </row>
    <row r="40" spans="1:18" x14ac:dyDescent="0.35">
      <c r="A40" s="357">
        <v>39</v>
      </c>
      <c r="B40" s="357">
        <v>4</v>
      </c>
      <c r="C40" s="357">
        <v>4</v>
      </c>
      <c r="D40" s="357" t="str">
        <f>IF(①申請書!$E$2=B40,"連携","")</f>
        <v/>
      </c>
      <c r="E40" s="356" t="str">
        <f>IF(D40="","",COUNTIF($D$2:D40,"連携"))</f>
        <v/>
      </c>
      <c r="F40" s="357">
        <v>92140</v>
      </c>
      <c r="G40" s="356" t="s">
        <v>19</v>
      </c>
      <c r="H40" s="356" t="s">
        <v>2488</v>
      </c>
      <c r="I40" s="356" t="s">
        <v>1632</v>
      </c>
      <c r="J40" s="357" t="s">
        <v>1803</v>
      </c>
      <c r="K40" s="357">
        <v>218010114</v>
      </c>
      <c r="L40" s="357" t="s">
        <v>1840</v>
      </c>
      <c r="M40" s="356" t="s">
        <v>358</v>
      </c>
      <c r="N40" s="356" t="s">
        <v>1841</v>
      </c>
      <c r="O40" s="356" t="s">
        <v>2788</v>
      </c>
      <c r="P40" s="356" t="s">
        <v>2833</v>
      </c>
    </row>
    <row r="41" spans="1:18" x14ac:dyDescent="0.35">
      <c r="A41" s="357">
        <v>40</v>
      </c>
      <c r="B41" s="357">
        <v>4</v>
      </c>
      <c r="C41" s="357">
        <v>5</v>
      </c>
      <c r="D41" s="357" t="str">
        <f>IF(①申請書!$E$2=B41,"連携","")</f>
        <v/>
      </c>
      <c r="E41" s="356" t="str">
        <f>IF(D41="","",COUNTIF($D$2:D41,"連携"))</f>
        <v/>
      </c>
      <c r="F41" s="357">
        <v>92198</v>
      </c>
      <c r="G41" s="356" t="s">
        <v>19</v>
      </c>
      <c r="H41" s="356" t="s">
        <v>2488</v>
      </c>
      <c r="I41" s="356" t="s">
        <v>371</v>
      </c>
      <c r="J41" s="357" t="s">
        <v>1804</v>
      </c>
      <c r="K41" s="357">
        <v>210511424</v>
      </c>
      <c r="L41" s="357" t="s">
        <v>372</v>
      </c>
      <c r="M41" s="356" t="s">
        <v>358</v>
      </c>
      <c r="N41" s="356" t="s">
        <v>1842</v>
      </c>
      <c r="O41" s="356" t="s">
        <v>2788</v>
      </c>
      <c r="P41" s="356" t="s">
        <v>2834</v>
      </c>
    </row>
    <row r="42" spans="1:18" x14ac:dyDescent="0.35">
      <c r="A42" s="357">
        <v>41</v>
      </c>
      <c r="B42" s="357">
        <v>4</v>
      </c>
      <c r="C42" s="357">
        <v>6</v>
      </c>
      <c r="D42" s="357" t="str">
        <f>IF(①申請書!$E$2=B42,"連携","")</f>
        <v/>
      </c>
      <c r="E42" s="356" t="str">
        <f>IF(D42="","",COUNTIF($D$2:D42,"連携"))</f>
        <v/>
      </c>
      <c r="F42" s="357">
        <v>92324</v>
      </c>
      <c r="G42" s="356" t="s">
        <v>19</v>
      </c>
      <c r="H42" s="356" t="s">
        <v>2488</v>
      </c>
      <c r="I42" s="356" t="s">
        <v>21</v>
      </c>
      <c r="J42" s="357" t="s">
        <v>1805</v>
      </c>
      <c r="K42" s="357">
        <v>210118576</v>
      </c>
      <c r="L42" s="357" t="s">
        <v>359</v>
      </c>
      <c r="M42" s="356" t="s">
        <v>358</v>
      </c>
      <c r="N42" s="356" t="s">
        <v>1843</v>
      </c>
      <c r="O42" s="356" t="s">
        <v>2788</v>
      </c>
      <c r="P42" s="356" t="s">
        <v>2835</v>
      </c>
    </row>
    <row r="43" spans="1:18" ht="18" x14ac:dyDescent="0.35">
      <c r="A43" s="352">
        <v>42</v>
      </c>
      <c r="B43" s="353">
        <v>5</v>
      </c>
      <c r="C43" s="353">
        <v>0</v>
      </c>
      <c r="D43" s="353"/>
      <c r="E43" s="354" t="str">
        <f>IF(D43="","",COUNTIF($D$2:D43,"連携"))</f>
        <v/>
      </c>
      <c r="F43" s="353">
        <v>91050</v>
      </c>
      <c r="G43" s="354" t="s">
        <v>19</v>
      </c>
      <c r="H43" s="354" t="s">
        <v>2836</v>
      </c>
      <c r="I43" s="354" t="s">
        <v>28</v>
      </c>
      <c r="J43" s="353" t="s">
        <v>7</v>
      </c>
      <c r="K43" s="353">
        <v>310113311</v>
      </c>
      <c r="L43" s="353" t="s">
        <v>366</v>
      </c>
      <c r="M43" s="354" t="s">
        <v>367</v>
      </c>
      <c r="N43" s="354" t="s">
        <v>1849</v>
      </c>
      <c r="O43" s="354" t="s">
        <v>2802</v>
      </c>
      <c r="P43" s="354" t="s">
        <v>1331</v>
      </c>
      <c r="Q43" s="355"/>
      <c r="R43" s="355"/>
    </row>
    <row r="44" spans="1:18" x14ac:dyDescent="0.35">
      <c r="A44" s="357">
        <v>43</v>
      </c>
      <c r="B44" s="357">
        <v>5</v>
      </c>
      <c r="C44" s="357">
        <v>1</v>
      </c>
      <c r="D44" s="357" t="str">
        <f>IF(①申請書!$E$2=B44,"連携","")</f>
        <v/>
      </c>
      <c r="E44" s="356" t="str">
        <f>IF(D44="","",COUNTIF($D$2:D44,"連携"))</f>
        <v/>
      </c>
      <c r="F44" s="357">
        <v>91091</v>
      </c>
      <c r="G44" s="356" t="s">
        <v>19</v>
      </c>
      <c r="H44" s="356" t="s">
        <v>2491</v>
      </c>
      <c r="I44" s="356" t="s">
        <v>29</v>
      </c>
      <c r="J44" s="357" t="s">
        <v>1797</v>
      </c>
      <c r="K44" s="357">
        <v>310611546</v>
      </c>
      <c r="L44" s="357" t="s">
        <v>368</v>
      </c>
      <c r="M44" s="356" t="s">
        <v>367</v>
      </c>
      <c r="N44" s="356" t="s">
        <v>1850</v>
      </c>
      <c r="O44" s="356" t="s">
        <v>2788</v>
      </c>
      <c r="P44" s="356" t="s">
        <v>1335</v>
      </c>
    </row>
    <row r="45" spans="1:18" x14ac:dyDescent="0.35">
      <c r="A45" s="357">
        <v>44</v>
      </c>
      <c r="B45" s="357">
        <v>5</v>
      </c>
      <c r="C45" s="357">
        <v>2</v>
      </c>
      <c r="D45" s="357" t="str">
        <f>IF(①申請書!$E$2=B45,"連携","")</f>
        <v/>
      </c>
      <c r="E45" s="356" t="str">
        <f>IF(D45="","",COUNTIF($D$2:D45,"連携"))</f>
        <v/>
      </c>
      <c r="F45" s="357">
        <v>91442</v>
      </c>
      <c r="G45" s="356" t="s">
        <v>19</v>
      </c>
      <c r="H45" s="356" t="s">
        <v>2836</v>
      </c>
      <c r="I45" s="356" t="s">
        <v>1634</v>
      </c>
      <c r="J45" s="357" t="s">
        <v>1799</v>
      </c>
      <c r="K45" s="357">
        <v>312211212</v>
      </c>
      <c r="L45" s="357" t="s">
        <v>1633</v>
      </c>
      <c r="M45" s="356" t="s">
        <v>367</v>
      </c>
      <c r="N45" s="356" t="s">
        <v>1851</v>
      </c>
      <c r="O45" s="356" t="s">
        <v>2788</v>
      </c>
      <c r="P45" s="356" t="s">
        <v>2837</v>
      </c>
    </row>
    <row r="46" spans="1:18" x14ac:dyDescent="0.35">
      <c r="A46" s="357">
        <v>45</v>
      </c>
      <c r="B46" s="357">
        <v>5</v>
      </c>
      <c r="C46" s="357">
        <v>3</v>
      </c>
      <c r="D46" s="357" t="str">
        <f>IF(①申請書!$E$2=B46,"連携","")</f>
        <v/>
      </c>
      <c r="E46" s="356" t="str">
        <f>IF(D46="","",COUNTIF($D$2:D46,"連携"))</f>
        <v/>
      </c>
      <c r="F46" s="357">
        <v>91825</v>
      </c>
      <c r="G46" s="356" t="s">
        <v>19</v>
      </c>
      <c r="H46" s="356" t="s">
        <v>2836</v>
      </c>
      <c r="I46" s="356" t="s">
        <v>23</v>
      </c>
      <c r="J46" s="357" t="s">
        <v>1801</v>
      </c>
      <c r="K46" s="357">
        <v>210315255</v>
      </c>
      <c r="L46" s="357" t="s">
        <v>361</v>
      </c>
      <c r="M46" s="356" t="s">
        <v>358</v>
      </c>
      <c r="N46" s="356" t="s">
        <v>1839</v>
      </c>
      <c r="O46" s="356" t="s">
        <v>2802</v>
      </c>
      <c r="P46" s="356" t="s">
        <v>1386</v>
      </c>
    </row>
    <row r="47" spans="1:18" ht="18" x14ac:dyDescent="0.35">
      <c r="A47" s="352">
        <v>46</v>
      </c>
      <c r="B47" s="353">
        <v>6</v>
      </c>
      <c r="C47" s="353">
        <v>0</v>
      </c>
      <c r="D47" s="353"/>
      <c r="E47" s="354" t="str">
        <f>IF(D47="","",COUNTIF($D$2:D47,"連携"))</f>
        <v/>
      </c>
      <c r="F47" s="353">
        <v>91330</v>
      </c>
      <c r="G47" s="354" t="s">
        <v>19</v>
      </c>
      <c r="H47" s="354" t="s">
        <v>2494</v>
      </c>
      <c r="I47" s="354" t="s">
        <v>30</v>
      </c>
      <c r="J47" s="353" t="s">
        <v>7</v>
      </c>
      <c r="K47" s="353">
        <v>418010146</v>
      </c>
      <c r="L47" s="353" t="s">
        <v>369</v>
      </c>
      <c r="M47" s="354" t="s">
        <v>370</v>
      </c>
      <c r="N47" s="354" t="s">
        <v>1852</v>
      </c>
      <c r="O47" s="354" t="s">
        <v>2788</v>
      </c>
      <c r="P47" s="354" t="s">
        <v>2838</v>
      </c>
      <c r="Q47" s="355"/>
      <c r="R47" s="355"/>
    </row>
    <row r="48" spans="1:18" x14ac:dyDescent="0.35">
      <c r="A48" s="357">
        <v>47</v>
      </c>
      <c r="B48" s="357">
        <v>6</v>
      </c>
      <c r="C48" s="357">
        <v>1</v>
      </c>
      <c r="D48" s="357" t="str">
        <f>IF(①申請書!$E$2=B48,"連携","")</f>
        <v/>
      </c>
      <c r="E48" s="356" t="str">
        <f>IF(D48="","",COUNTIF($D$2:D48,"連携"))</f>
        <v/>
      </c>
      <c r="F48" s="357">
        <v>91050</v>
      </c>
      <c r="G48" s="356" t="s">
        <v>19</v>
      </c>
      <c r="H48" s="356" t="s">
        <v>2494</v>
      </c>
      <c r="I48" s="356" t="s">
        <v>28</v>
      </c>
      <c r="J48" s="357" t="s">
        <v>1797</v>
      </c>
      <c r="K48" s="357">
        <v>415110048</v>
      </c>
      <c r="L48" s="357" t="s">
        <v>366</v>
      </c>
      <c r="M48" s="356" t="s">
        <v>367</v>
      </c>
      <c r="N48" s="356" t="s">
        <v>1849</v>
      </c>
      <c r="O48" s="356" t="s">
        <v>2802</v>
      </c>
      <c r="P48" s="356" t="s">
        <v>1331</v>
      </c>
    </row>
    <row r="49" spans="1:16" x14ac:dyDescent="0.35">
      <c r="A49" s="357">
        <v>48</v>
      </c>
      <c r="B49" s="357">
        <v>6</v>
      </c>
      <c r="C49" s="357">
        <v>2</v>
      </c>
      <c r="D49" s="357" t="str">
        <f>IF(①申請書!$E$2=B49,"連携","")</f>
        <v/>
      </c>
      <c r="E49" s="356" t="str">
        <f>IF(D49="","",COUNTIF($D$2:D49,"連携"))</f>
        <v/>
      </c>
      <c r="F49" s="357">
        <v>91091</v>
      </c>
      <c r="G49" s="356" t="s">
        <v>19</v>
      </c>
      <c r="H49" s="356" t="s">
        <v>2494</v>
      </c>
      <c r="I49" s="356" t="s">
        <v>29</v>
      </c>
      <c r="J49" s="357" t="s">
        <v>1799</v>
      </c>
      <c r="K49" s="357">
        <v>610812497</v>
      </c>
      <c r="L49" s="357" t="s">
        <v>368</v>
      </c>
      <c r="M49" s="356" t="s">
        <v>367</v>
      </c>
      <c r="N49" s="356" t="s">
        <v>1850</v>
      </c>
      <c r="O49" s="356" t="s">
        <v>2788</v>
      </c>
      <c r="P49" s="356" t="s">
        <v>1335</v>
      </c>
    </row>
    <row r="50" spans="1:16" x14ac:dyDescent="0.35">
      <c r="A50" s="357">
        <v>49</v>
      </c>
      <c r="B50" s="357">
        <v>6</v>
      </c>
      <c r="C50" s="357">
        <v>3</v>
      </c>
      <c r="D50" s="357" t="str">
        <f>IF(①申請書!$E$2=B50,"連携","")</f>
        <v/>
      </c>
      <c r="E50" s="356" t="str">
        <f>IF(D50="","",COUNTIF($D$2:D50,"連携"))</f>
        <v/>
      </c>
      <c r="F50" s="357">
        <v>91106</v>
      </c>
      <c r="G50" s="356" t="s">
        <v>19</v>
      </c>
      <c r="H50" s="356" t="s">
        <v>2494</v>
      </c>
      <c r="I50" s="356" t="s">
        <v>34</v>
      </c>
      <c r="J50" s="357" t="s">
        <v>1801</v>
      </c>
      <c r="K50" s="357">
        <v>415213008</v>
      </c>
      <c r="L50" s="357" t="s">
        <v>379</v>
      </c>
      <c r="M50" s="356" t="s">
        <v>370</v>
      </c>
      <c r="N50" s="356" t="s">
        <v>1853</v>
      </c>
      <c r="O50" s="356" t="s">
        <v>2802</v>
      </c>
      <c r="P50" s="356" t="s">
        <v>2839</v>
      </c>
    </row>
    <row r="51" spans="1:16" x14ac:dyDescent="0.35">
      <c r="A51" s="357">
        <v>50</v>
      </c>
      <c r="B51" s="357">
        <v>6</v>
      </c>
      <c r="C51" s="357">
        <v>4</v>
      </c>
      <c r="D51" s="357" t="str">
        <f>IF(①申請書!$E$2=B51,"連携","")</f>
        <v/>
      </c>
      <c r="E51" s="356" t="str">
        <f>IF(D51="","",COUNTIF($D$2:D51,"連携"))</f>
        <v/>
      </c>
      <c r="F51" s="357">
        <v>91141</v>
      </c>
      <c r="G51" s="356" t="s">
        <v>19</v>
      </c>
      <c r="H51" s="356" t="s">
        <v>2494</v>
      </c>
      <c r="I51" s="356" t="s">
        <v>22</v>
      </c>
      <c r="J51" s="357" t="s">
        <v>1803</v>
      </c>
      <c r="K51" s="357">
        <v>611710195</v>
      </c>
      <c r="L51" s="357" t="s">
        <v>360</v>
      </c>
      <c r="M51" s="356" t="s">
        <v>358</v>
      </c>
      <c r="N51" s="356" t="s">
        <v>1838</v>
      </c>
      <c r="O51" s="356" t="s">
        <v>2788</v>
      </c>
      <c r="P51" s="356" t="s">
        <v>2832</v>
      </c>
    </row>
    <row r="52" spans="1:16" x14ac:dyDescent="0.35">
      <c r="A52" s="357">
        <v>51</v>
      </c>
      <c r="B52" s="357">
        <v>6</v>
      </c>
      <c r="C52" s="357">
        <v>5</v>
      </c>
      <c r="D52" s="357" t="str">
        <f>IF(①申請書!$E$2=B52,"連携","")</f>
        <v/>
      </c>
      <c r="E52" s="356" t="str">
        <f>IF(D52="","",COUNTIF($D$2:D52,"連携"))</f>
        <v/>
      </c>
      <c r="F52" s="357">
        <v>91156</v>
      </c>
      <c r="G52" s="356" t="s">
        <v>47</v>
      </c>
      <c r="H52" s="356" t="s">
        <v>2494</v>
      </c>
      <c r="I52" s="356" t="s">
        <v>37</v>
      </c>
      <c r="J52" s="357" t="s">
        <v>1804</v>
      </c>
      <c r="K52" s="357">
        <v>410711030</v>
      </c>
      <c r="L52" s="357" t="s">
        <v>386</v>
      </c>
      <c r="M52" s="356" t="s">
        <v>387</v>
      </c>
      <c r="N52" s="356" t="s">
        <v>1854</v>
      </c>
      <c r="O52" s="356" t="s">
        <v>2788</v>
      </c>
      <c r="P52" s="356" t="s">
        <v>1405</v>
      </c>
    </row>
    <row r="53" spans="1:16" x14ac:dyDescent="0.35">
      <c r="A53" s="357">
        <v>52</v>
      </c>
      <c r="B53" s="357">
        <v>6</v>
      </c>
      <c r="C53" s="357">
        <v>6</v>
      </c>
      <c r="D53" s="357" t="str">
        <f>IF(①申請書!$E$2=B53,"連携","")</f>
        <v/>
      </c>
      <c r="E53" s="356" t="str">
        <f>IF(D53="","",COUNTIF($D$2:D53,"連携"))</f>
        <v/>
      </c>
      <c r="F53" s="357">
        <v>91157</v>
      </c>
      <c r="G53" s="356" t="s">
        <v>19</v>
      </c>
      <c r="H53" s="356" t="s">
        <v>2494</v>
      </c>
      <c r="I53" s="356" t="s">
        <v>380</v>
      </c>
      <c r="J53" s="357" t="s">
        <v>1805</v>
      </c>
      <c r="K53" s="357">
        <v>310113311</v>
      </c>
      <c r="L53" s="357" t="s">
        <v>381</v>
      </c>
      <c r="M53" s="356" t="s">
        <v>370</v>
      </c>
      <c r="N53" s="356" t="s">
        <v>1855</v>
      </c>
      <c r="O53" s="356" t="s">
        <v>2802</v>
      </c>
      <c r="P53" s="356" t="s">
        <v>2840</v>
      </c>
    </row>
    <row r="54" spans="1:16" x14ac:dyDescent="0.35">
      <c r="A54" s="357">
        <v>53</v>
      </c>
      <c r="B54" s="357">
        <v>6</v>
      </c>
      <c r="C54" s="357">
        <v>7</v>
      </c>
      <c r="D54" s="357" t="str">
        <f>IF(①申請書!$E$2=B54,"連携","")</f>
        <v/>
      </c>
      <c r="E54" s="356" t="str">
        <f>IF(D54="","",COUNTIF($D$2:D54,"連携"))</f>
        <v/>
      </c>
      <c r="F54" s="357">
        <v>91199</v>
      </c>
      <c r="G54" s="356" t="s">
        <v>19</v>
      </c>
      <c r="H54" s="356" t="s">
        <v>2494</v>
      </c>
      <c r="I54" s="356" t="s">
        <v>32</v>
      </c>
      <c r="J54" s="357" t="s">
        <v>1807</v>
      </c>
      <c r="K54" s="357">
        <v>210114765</v>
      </c>
      <c r="L54" s="357" t="s">
        <v>376</v>
      </c>
      <c r="M54" s="356" t="s">
        <v>375</v>
      </c>
      <c r="N54" s="356" t="s">
        <v>1857</v>
      </c>
      <c r="O54" s="356" t="s">
        <v>2802</v>
      </c>
      <c r="P54" s="356" t="s">
        <v>2841</v>
      </c>
    </row>
    <row r="55" spans="1:16" x14ac:dyDescent="0.35">
      <c r="A55" s="357">
        <v>54</v>
      </c>
      <c r="B55" s="357">
        <v>6</v>
      </c>
      <c r="C55" s="357">
        <v>8</v>
      </c>
      <c r="D55" s="357" t="str">
        <f>IF(①申請書!$E$2=B55,"連携","")</f>
        <v/>
      </c>
      <c r="E55" s="356" t="str">
        <f>IF(D55="","",COUNTIF($D$2:D55,"連携"))</f>
        <v/>
      </c>
      <c r="F55" s="357">
        <v>91329</v>
      </c>
      <c r="G55" s="356" t="s">
        <v>19</v>
      </c>
      <c r="H55" s="356" t="s">
        <v>2494</v>
      </c>
      <c r="I55" s="356" t="s">
        <v>382</v>
      </c>
      <c r="J55" s="357" t="s">
        <v>1809</v>
      </c>
      <c r="K55" s="357">
        <v>611110867</v>
      </c>
      <c r="L55" s="357" t="s">
        <v>383</v>
      </c>
      <c r="M55" s="356" t="s">
        <v>370</v>
      </c>
      <c r="N55" s="356" t="s">
        <v>1858</v>
      </c>
      <c r="O55" s="356" t="s">
        <v>2802</v>
      </c>
      <c r="P55" s="356" t="s">
        <v>2842</v>
      </c>
    </row>
    <row r="56" spans="1:16" x14ac:dyDescent="0.35">
      <c r="A56" s="357">
        <v>55</v>
      </c>
      <c r="B56" s="357">
        <v>6</v>
      </c>
      <c r="C56" s="357">
        <v>9</v>
      </c>
      <c r="D56" s="357" t="str">
        <f>IF(①申請書!$E$2=B56,"連携","")</f>
        <v/>
      </c>
      <c r="E56" s="356" t="str">
        <f>IF(D56="","",COUNTIF($D$2:D56,"連携"))</f>
        <v/>
      </c>
      <c r="F56" s="357">
        <v>91331</v>
      </c>
      <c r="G56" s="356" t="s">
        <v>19</v>
      </c>
      <c r="H56" s="356" t="s">
        <v>2494</v>
      </c>
      <c r="I56" s="356" t="s">
        <v>384</v>
      </c>
      <c r="J56" s="357" t="s">
        <v>1811</v>
      </c>
      <c r="K56" s="357">
        <v>813111002</v>
      </c>
      <c r="L56" s="357" t="s">
        <v>1859</v>
      </c>
      <c r="M56" s="356" t="s">
        <v>370</v>
      </c>
      <c r="N56" s="356" t="s">
        <v>1860</v>
      </c>
      <c r="O56" s="356" t="s">
        <v>2802</v>
      </c>
      <c r="P56" s="356" t="s">
        <v>2843</v>
      </c>
    </row>
    <row r="57" spans="1:16" x14ac:dyDescent="0.35">
      <c r="A57" s="357">
        <v>56</v>
      </c>
      <c r="B57" s="357">
        <v>6</v>
      </c>
      <c r="C57" s="357">
        <v>10</v>
      </c>
      <c r="D57" s="357" t="str">
        <f>IF(①申請書!$E$2=B57,"連携","")</f>
        <v/>
      </c>
      <c r="E57" s="356" t="str">
        <f>IF(D57="","",COUNTIF($D$2:D57,"連携"))</f>
        <v/>
      </c>
      <c r="F57" s="357">
        <v>91374</v>
      </c>
      <c r="G57" s="356" t="s">
        <v>19</v>
      </c>
      <c r="H57" s="356" t="s">
        <v>2494</v>
      </c>
      <c r="I57" s="356" t="s">
        <v>42</v>
      </c>
      <c r="J57" s="357" t="s">
        <v>1813</v>
      </c>
      <c r="K57" s="357">
        <v>411510019</v>
      </c>
      <c r="L57" s="357" t="s">
        <v>393</v>
      </c>
      <c r="M57" s="356" t="s">
        <v>375</v>
      </c>
      <c r="N57" s="356" t="s">
        <v>1872</v>
      </c>
      <c r="O57" s="356" t="s">
        <v>2788</v>
      </c>
      <c r="P57" s="356" t="s">
        <v>1358</v>
      </c>
    </row>
    <row r="58" spans="1:16" x14ac:dyDescent="0.35">
      <c r="A58" s="357">
        <v>57</v>
      </c>
      <c r="B58" s="357">
        <v>6</v>
      </c>
      <c r="C58" s="357">
        <v>11</v>
      </c>
      <c r="D58" s="357" t="str">
        <f>IF(①申請書!$E$2=B58,"連携","")</f>
        <v/>
      </c>
      <c r="E58" s="356" t="str">
        <f>IF(D58="","",COUNTIF($D$2:D58,"連携"))</f>
        <v/>
      </c>
      <c r="F58" s="357">
        <v>91435</v>
      </c>
      <c r="G58" s="356" t="s">
        <v>19</v>
      </c>
      <c r="H58" s="356" t="s">
        <v>2494</v>
      </c>
      <c r="I58" s="356" t="s">
        <v>35</v>
      </c>
      <c r="J58" s="357" t="s">
        <v>1815</v>
      </c>
      <c r="K58" s="357">
        <v>612610493</v>
      </c>
      <c r="L58" s="357" t="s">
        <v>385</v>
      </c>
      <c r="M58" s="356" t="s">
        <v>370</v>
      </c>
      <c r="N58" s="356" t="s">
        <v>1861</v>
      </c>
      <c r="O58" s="356" t="s">
        <v>2802</v>
      </c>
      <c r="P58" s="356" t="s">
        <v>1362</v>
      </c>
    </row>
    <row r="59" spans="1:16" x14ac:dyDescent="0.35">
      <c r="A59" s="357">
        <v>58</v>
      </c>
      <c r="B59" s="357">
        <v>6</v>
      </c>
      <c r="C59" s="357">
        <v>12</v>
      </c>
      <c r="D59" s="357" t="str">
        <f>IF(①申請書!$E$2=B59,"連携","")</f>
        <v/>
      </c>
      <c r="E59" s="356" t="str">
        <f>IF(D59="","",COUNTIF($D$2:D59,"連携"))</f>
        <v/>
      </c>
      <c r="F59" s="357">
        <v>91443</v>
      </c>
      <c r="G59" s="356" t="s">
        <v>19</v>
      </c>
      <c r="H59" s="356" t="s">
        <v>2494</v>
      </c>
      <c r="I59" s="356" t="s">
        <v>38</v>
      </c>
      <c r="J59" s="357" t="s">
        <v>1818</v>
      </c>
      <c r="K59" s="357">
        <v>412211013</v>
      </c>
      <c r="L59" s="357" t="s">
        <v>388</v>
      </c>
      <c r="M59" s="356" t="s">
        <v>370</v>
      </c>
      <c r="N59" s="356" t="s">
        <v>1862</v>
      </c>
      <c r="O59" s="356" t="s">
        <v>2802</v>
      </c>
      <c r="P59" s="356" t="s">
        <v>2844</v>
      </c>
    </row>
    <row r="60" spans="1:16" x14ac:dyDescent="0.35">
      <c r="A60" s="357">
        <v>59</v>
      </c>
      <c r="B60" s="357">
        <v>6</v>
      </c>
      <c r="C60" s="357">
        <v>13</v>
      </c>
      <c r="D60" s="357" t="str">
        <f>IF(①申請書!$E$2=B60,"連携","")</f>
        <v/>
      </c>
      <c r="E60" s="356" t="str">
        <f>IF(D60="","",COUNTIF($D$2:D60,"連携"))</f>
        <v/>
      </c>
      <c r="F60" s="357">
        <v>91498</v>
      </c>
      <c r="G60" s="356" t="s">
        <v>19</v>
      </c>
      <c r="H60" s="356" t="s">
        <v>2494</v>
      </c>
      <c r="I60" s="356" t="s">
        <v>33</v>
      </c>
      <c r="J60" s="357" t="s">
        <v>1820</v>
      </c>
      <c r="K60" s="357">
        <v>415110030</v>
      </c>
      <c r="L60" s="357" t="s">
        <v>377</v>
      </c>
      <c r="M60" s="356" t="s">
        <v>378</v>
      </c>
      <c r="N60" s="356" t="s">
        <v>1863</v>
      </c>
      <c r="O60" s="356" t="s">
        <v>2802</v>
      </c>
      <c r="P60" s="356" t="s">
        <v>1366</v>
      </c>
    </row>
    <row r="61" spans="1:16" x14ac:dyDescent="0.35">
      <c r="A61" s="357">
        <v>60</v>
      </c>
      <c r="B61" s="357">
        <v>6</v>
      </c>
      <c r="C61" s="357">
        <v>14</v>
      </c>
      <c r="D61" s="357" t="str">
        <f>IF(①申請書!$E$2=B61,"連携","")</f>
        <v/>
      </c>
      <c r="E61" s="356" t="str">
        <f>IF(D61="","",COUNTIF($D$2:D61,"連携"))</f>
        <v/>
      </c>
      <c r="F61" s="357">
        <v>91501</v>
      </c>
      <c r="G61" s="356" t="s">
        <v>19</v>
      </c>
      <c r="H61" s="356" t="s">
        <v>2494</v>
      </c>
      <c r="I61" s="356" t="s">
        <v>40</v>
      </c>
      <c r="J61" s="357" t="s">
        <v>1822</v>
      </c>
      <c r="K61" s="357">
        <v>210315255</v>
      </c>
      <c r="L61" s="357" t="s">
        <v>391</v>
      </c>
      <c r="M61" s="356" t="s">
        <v>375</v>
      </c>
      <c r="N61" s="356" t="s">
        <v>2845</v>
      </c>
      <c r="O61" s="356" t="s">
        <v>2788</v>
      </c>
      <c r="P61" s="356" t="s">
        <v>2846</v>
      </c>
    </row>
    <row r="62" spans="1:16" x14ac:dyDescent="0.35">
      <c r="A62" s="357">
        <v>61</v>
      </c>
      <c r="B62" s="357">
        <v>6</v>
      </c>
      <c r="C62" s="357">
        <v>15</v>
      </c>
      <c r="D62" s="357" t="str">
        <f>IF(①申請書!$E$2=B62,"連携","")</f>
        <v/>
      </c>
      <c r="E62" s="356" t="str">
        <f>IF(D62="","",COUNTIF($D$2:D62,"連携"))</f>
        <v/>
      </c>
      <c r="F62" s="357">
        <v>91502</v>
      </c>
      <c r="G62" s="356" t="s">
        <v>19</v>
      </c>
      <c r="H62" s="356" t="s">
        <v>2494</v>
      </c>
      <c r="I62" s="356" t="s">
        <v>36</v>
      </c>
      <c r="J62" s="357" t="s">
        <v>1824</v>
      </c>
      <c r="K62" s="357">
        <v>310611546</v>
      </c>
      <c r="L62" s="357" t="s">
        <v>1636</v>
      </c>
      <c r="M62" s="356" t="s">
        <v>370</v>
      </c>
      <c r="N62" s="356" t="s">
        <v>1864</v>
      </c>
      <c r="O62" s="356" t="s">
        <v>2788</v>
      </c>
      <c r="P62" s="356" t="s">
        <v>1367</v>
      </c>
    </row>
    <row r="63" spans="1:16" x14ac:dyDescent="0.35">
      <c r="A63" s="357">
        <v>62</v>
      </c>
      <c r="B63" s="357">
        <v>6</v>
      </c>
      <c r="C63" s="357">
        <v>16</v>
      </c>
      <c r="D63" s="357" t="str">
        <f>IF(①申請書!$E$2=B63,"連携","")</f>
        <v/>
      </c>
      <c r="E63" s="356" t="str">
        <f>IF(D63="","",COUNTIF($D$2:D63,"連携"))</f>
        <v/>
      </c>
      <c r="F63" s="357">
        <v>91798</v>
      </c>
      <c r="G63" s="356" t="s">
        <v>19</v>
      </c>
      <c r="H63" s="356" t="s">
        <v>2494</v>
      </c>
      <c r="I63" s="356" t="s">
        <v>43</v>
      </c>
      <c r="J63" s="357" t="s">
        <v>1826</v>
      </c>
      <c r="K63" s="357">
        <v>610410334</v>
      </c>
      <c r="L63" s="357" t="s">
        <v>1873</v>
      </c>
      <c r="M63" s="356" t="s">
        <v>375</v>
      </c>
      <c r="N63" s="356" t="s">
        <v>2847</v>
      </c>
      <c r="O63" s="356" t="s">
        <v>2788</v>
      </c>
      <c r="P63" s="356" t="s">
        <v>1385</v>
      </c>
    </row>
    <row r="64" spans="1:16" x14ac:dyDescent="0.35">
      <c r="A64" s="357">
        <v>63</v>
      </c>
      <c r="B64" s="357">
        <v>6</v>
      </c>
      <c r="C64" s="357">
        <v>17</v>
      </c>
      <c r="D64" s="357" t="str">
        <f>IF(①申請書!$E$2=B64,"連携","")</f>
        <v/>
      </c>
      <c r="E64" s="356" t="str">
        <f>IF(D64="","",COUNTIF($D$2:D64,"連携"))</f>
        <v/>
      </c>
      <c r="F64" s="357">
        <v>91825</v>
      </c>
      <c r="G64" s="356" t="s">
        <v>19</v>
      </c>
      <c r="H64" s="356" t="s">
        <v>2494</v>
      </c>
      <c r="I64" s="356" t="s">
        <v>23</v>
      </c>
      <c r="J64" s="357" t="s">
        <v>1867</v>
      </c>
      <c r="K64" s="357">
        <v>410210017</v>
      </c>
      <c r="L64" s="357" t="s">
        <v>361</v>
      </c>
      <c r="M64" s="356" t="s">
        <v>358</v>
      </c>
      <c r="N64" s="356" t="s">
        <v>1839</v>
      </c>
      <c r="O64" s="356" t="s">
        <v>2802</v>
      </c>
      <c r="P64" s="356" t="s">
        <v>1386</v>
      </c>
    </row>
    <row r="65" spans="1:18" x14ac:dyDescent="0.35">
      <c r="A65" s="357">
        <v>64</v>
      </c>
      <c r="B65" s="357">
        <v>6</v>
      </c>
      <c r="C65" s="357">
        <v>18</v>
      </c>
      <c r="D65" s="357" t="str">
        <f>IF(①申請書!$E$2=B65,"連携","")</f>
        <v/>
      </c>
      <c r="E65" s="356" t="str">
        <f>IF(D65="","",COUNTIF($D$2:D65,"連携"))</f>
        <v/>
      </c>
      <c r="F65" s="357">
        <v>91943</v>
      </c>
      <c r="G65" s="356" t="s">
        <v>19</v>
      </c>
      <c r="H65" s="356" t="s">
        <v>2494</v>
      </c>
      <c r="I65" s="356" t="s">
        <v>20</v>
      </c>
      <c r="J65" s="357" t="s">
        <v>1868</v>
      </c>
      <c r="K65" s="357">
        <v>710411497</v>
      </c>
      <c r="L65" s="357" t="s">
        <v>1865</v>
      </c>
      <c r="M65" s="356" t="s">
        <v>358</v>
      </c>
      <c r="N65" s="356" t="s">
        <v>1866</v>
      </c>
      <c r="O65" s="356" t="s">
        <v>2802</v>
      </c>
      <c r="P65" s="356" t="s">
        <v>1391</v>
      </c>
    </row>
    <row r="66" spans="1:18" x14ac:dyDescent="0.35">
      <c r="A66" s="357">
        <v>65</v>
      </c>
      <c r="B66" s="357">
        <v>6</v>
      </c>
      <c r="C66" s="357">
        <v>19</v>
      </c>
      <c r="D66" s="357" t="str">
        <f>IF(①申請書!$E$2=B66,"連携","")</f>
        <v/>
      </c>
      <c r="E66" s="356" t="str">
        <f>IF(D66="","",COUNTIF($D$2:D66,"連携"))</f>
        <v/>
      </c>
      <c r="F66" s="357">
        <v>92168</v>
      </c>
      <c r="G66" s="356" t="s">
        <v>19</v>
      </c>
      <c r="H66" s="356" t="s">
        <v>2494</v>
      </c>
      <c r="I66" s="356" t="s">
        <v>41</v>
      </c>
      <c r="J66" s="357" t="s">
        <v>1870</v>
      </c>
      <c r="K66" s="357">
        <v>418010179</v>
      </c>
      <c r="L66" s="357" t="s">
        <v>392</v>
      </c>
      <c r="M66" s="356" t="s">
        <v>375</v>
      </c>
      <c r="N66" s="356" t="s">
        <v>1874</v>
      </c>
      <c r="O66" s="356" t="s">
        <v>2788</v>
      </c>
      <c r="P66" s="356" t="s">
        <v>2848</v>
      </c>
    </row>
    <row r="67" spans="1:18" x14ac:dyDescent="0.35">
      <c r="A67" s="357">
        <v>66</v>
      </c>
      <c r="B67" s="357">
        <v>6</v>
      </c>
      <c r="C67" s="357">
        <v>20</v>
      </c>
      <c r="D67" s="357" t="str">
        <f>IF(①申請書!$E$2=B67,"連携","")</f>
        <v/>
      </c>
      <c r="E67" s="356" t="str">
        <f>IF(D67="","",COUNTIF($D$2:D67,"連携"))</f>
        <v/>
      </c>
      <c r="F67" s="357">
        <v>92198</v>
      </c>
      <c r="G67" s="356" t="s">
        <v>19</v>
      </c>
      <c r="H67" s="356" t="s">
        <v>2494</v>
      </c>
      <c r="I67" s="356" t="s">
        <v>371</v>
      </c>
      <c r="J67" s="357" t="s">
        <v>2143</v>
      </c>
      <c r="K67" s="357">
        <v>210511424</v>
      </c>
      <c r="L67" s="357" t="s">
        <v>372</v>
      </c>
      <c r="M67" s="356" t="s">
        <v>358</v>
      </c>
      <c r="N67" s="356" t="s">
        <v>1842</v>
      </c>
      <c r="O67" s="356" t="s">
        <v>2788</v>
      </c>
      <c r="P67" s="356" t="s">
        <v>2834</v>
      </c>
    </row>
    <row r="68" spans="1:18" x14ac:dyDescent="0.35">
      <c r="A68" s="357">
        <v>67</v>
      </c>
      <c r="B68" s="357">
        <v>6</v>
      </c>
      <c r="C68" s="357">
        <v>21</v>
      </c>
      <c r="D68" s="357" t="str">
        <f>IF(①申請書!$E$2=B68,"連携","")</f>
        <v/>
      </c>
      <c r="E68" s="356" t="str">
        <f>IF(D68="","",COUNTIF($D$2:D68,"連携"))</f>
        <v/>
      </c>
      <c r="F68" s="357">
        <v>92260</v>
      </c>
      <c r="G68" s="356" t="s">
        <v>19</v>
      </c>
      <c r="H68" s="356" t="s">
        <v>2494</v>
      </c>
      <c r="I68" s="356" t="s">
        <v>389</v>
      </c>
      <c r="J68" s="357" t="s">
        <v>2145</v>
      </c>
      <c r="K68" s="357">
        <v>218010221</v>
      </c>
      <c r="L68" s="357" t="s">
        <v>390</v>
      </c>
      <c r="M68" s="356" t="s">
        <v>370</v>
      </c>
      <c r="N68" s="356" t="s">
        <v>1869</v>
      </c>
      <c r="O68" s="356" t="s">
        <v>2802</v>
      </c>
      <c r="P68" s="356" t="s">
        <v>2849</v>
      </c>
    </row>
    <row r="69" spans="1:18" x14ac:dyDescent="0.35">
      <c r="A69" s="357">
        <v>68</v>
      </c>
      <c r="B69" s="357">
        <v>6</v>
      </c>
      <c r="C69" s="357">
        <v>22</v>
      </c>
      <c r="D69" s="357" t="str">
        <f>IF(①申請書!$E$2=B69,"連携","")</f>
        <v/>
      </c>
      <c r="E69" s="356" t="str">
        <f>IF(D69="","",COUNTIF($D$2:D69,"連携"))</f>
        <v/>
      </c>
      <c r="F69" s="357">
        <v>92495</v>
      </c>
      <c r="G69" s="356" t="s">
        <v>19</v>
      </c>
      <c r="H69" s="356" t="s">
        <v>2494</v>
      </c>
      <c r="I69" s="356" t="s">
        <v>2850</v>
      </c>
      <c r="J69" s="357" t="s">
        <v>2146</v>
      </c>
      <c r="K69" s="357">
        <v>415413269</v>
      </c>
      <c r="L69" s="357" t="s">
        <v>2851</v>
      </c>
      <c r="M69" s="356" t="s">
        <v>370</v>
      </c>
      <c r="N69" s="356" t="s">
        <v>2852</v>
      </c>
      <c r="O69" s="356" t="s">
        <v>2788</v>
      </c>
      <c r="P69" s="356" t="s">
        <v>2853</v>
      </c>
    </row>
    <row r="70" spans="1:18" ht="18" x14ac:dyDescent="0.35">
      <c r="A70" s="352">
        <v>69</v>
      </c>
      <c r="B70" s="353">
        <v>7</v>
      </c>
      <c r="C70" s="353">
        <v>0</v>
      </c>
      <c r="D70" s="353"/>
      <c r="E70" s="354" t="str">
        <f>IF(D70="","",COUNTIF($D$2:D70,"連携"))</f>
        <v/>
      </c>
      <c r="F70" s="353">
        <v>91372</v>
      </c>
      <c r="G70" s="354" t="s">
        <v>19</v>
      </c>
      <c r="H70" s="354" t="s">
        <v>2497</v>
      </c>
      <c r="I70" s="354" t="s">
        <v>1637</v>
      </c>
      <c r="J70" s="353" t="s">
        <v>7</v>
      </c>
      <c r="K70" s="353">
        <v>510311384</v>
      </c>
      <c r="L70" s="353" t="s">
        <v>2854</v>
      </c>
      <c r="M70" s="354" t="s">
        <v>363</v>
      </c>
      <c r="N70" s="354" t="s">
        <v>2855</v>
      </c>
      <c r="O70" s="354" t="s">
        <v>2788</v>
      </c>
      <c r="P70" s="354" t="s">
        <v>2856</v>
      </c>
      <c r="Q70" s="355"/>
      <c r="R70" s="355"/>
    </row>
    <row r="71" spans="1:18" x14ac:dyDescent="0.35">
      <c r="A71" s="357">
        <v>70</v>
      </c>
      <c r="B71" s="357">
        <v>7</v>
      </c>
      <c r="C71" s="357">
        <v>1</v>
      </c>
      <c r="D71" s="357" t="str">
        <f>IF(①申請書!$E$2=B71,"連携","")</f>
        <v/>
      </c>
      <c r="E71" s="356" t="str">
        <f>IF(D71="","",COUNTIF($D$2:D71,"連携"))</f>
        <v/>
      </c>
      <c r="F71" s="357">
        <v>91404</v>
      </c>
      <c r="G71" s="356" t="s">
        <v>19</v>
      </c>
      <c r="H71" s="356" t="s">
        <v>2497</v>
      </c>
      <c r="I71" s="356" t="s">
        <v>26</v>
      </c>
      <c r="J71" s="357" t="s">
        <v>1797</v>
      </c>
      <c r="K71" s="357">
        <v>518010046</v>
      </c>
      <c r="L71" s="357" t="s">
        <v>1638</v>
      </c>
      <c r="M71" s="356" t="s">
        <v>363</v>
      </c>
      <c r="N71" s="356" t="s">
        <v>1844</v>
      </c>
      <c r="O71" s="356" t="s">
        <v>2802</v>
      </c>
      <c r="P71" s="356" t="s">
        <v>2857</v>
      </c>
    </row>
    <row r="72" spans="1:18" x14ac:dyDescent="0.35">
      <c r="A72" s="357">
        <v>71</v>
      </c>
      <c r="B72" s="357">
        <v>7</v>
      </c>
      <c r="C72" s="357">
        <v>2</v>
      </c>
      <c r="D72" s="357" t="str">
        <f>IF(①申請書!$E$2=B72,"連携","")</f>
        <v/>
      </c>
      <c r="E72" s="356" t="str">
        <f>IF(D72="","",COUNTIF($D$2:D72,"連携"))</f>
        <v/>
      </c>
      <c r="F72" s="357">
        <v>91437</v>
      </c>
      <c r="G72" s="356" t="s">
        <v>19</v>
      </c>
      <c r="H72" s="356" t="s">
        <v>2497</v>
      </c>
      <c r="I72" s="356" t="s">
        <v>25</v>
      </c>
      <c r="J72" s="357" t="s">
        <v>1799</v>
      </c>
      <c r="K72" s="357">
        <v>510114424</v>
      </c>
      <c r="L72" s="357" t="s">
        <v>364</v>
      </c>
      <c r="M72" s="356" t="s">
        <v>363</v>
      </c>
      <c r="N72" s="356" t="s">
        <v>1845</v>
      </c>
      <c r="O72" s="356" t="s">
        <v>2788</v>
      </c>
      <c r="P72" s="356" t="s">
        <v>2858</v>
      </c>
    </row>
    <row r="73" spans="1:18" x14ac:dyDescent="0.35">
      <c r="A73" s="357">
        <v>72</v>
      </c>
      <c r="B73" s="357">
        <v>7</v>
      </c>
      <c r="C73" s="357">
        <v>3</v>
      </c>
      <c r="D73" s="357" t="str">
        <f>IF(①申請書!$E$2=B73,"連携","")</f>
        <v/>
      </c>
      <c r="E73" s="356" t="str">
        <f>IF(D73="","",COUNTIF($D$2:D73,"連携"))</f>
        <v/>
      </c>
      <c r="F73" s="357">
        <v>91441</v>
      </c>
      <c r="G73" s="356" t="s">
        <v>19</v>
      </c>
      <c r="H73" s="356" t="s">
        <v>2497</v>
      </c>
      <c r="I73" s="356" t="s">
        <v>27</v>
      </c>
      <c r="J73" s="357" t="s">
        <v>1801</v>
      </c>
      <c r="K73" s="357">
        <v>510114093</v>
      </c>
      <c r="L73" s="357" t="s">
        <v>365</v>
      </c>
      <c r="M73" s="356" t="s">
        <v>363</v>
      </c>
      <c r="N73" s="356" t="s">
        <v>1846</v>
      </c>
      <c r="O73" s="356" t="s">
        <v>2788</v>
      </c>
      <c r="P73" s="356" t="s">
        <v>2859</v>
      </c>
    </row>
    <row r="74" spans="1:18" x14ac:dyDescent="0.35">
      <c r="A74" s="357">
        <v>73</v>
      </c>
      <c r="B74" s="357">
        <v>7</v>
      </c>
      <c r="C74" s="357">
        <v>4</v>
      </c>
      <c r="D74" s="357" t="str">
        <f>IF(①申請書!$E$2=B74,"連携","")</f>
        <v/>
      </c>
      <c r="E74" s="356" t="str">
        <f>IF(D74="","",COUNTIF($D$2:D74,"連携"))</f>
        <v/>
      </c>
      <c r="F74" s="357">
        <v>92200</v>
      </c>
      <c r="G74" s="356" t="s">
        <v>47</v>
      </c>
      <c r="H74" s="356" t="s">
        <v>2497</v>
      </c>
      <c r="I74" s="356" t="s">
        <v>1614</v>
      </c>
      <c r="J74" s="357" t="s">
        <v>1803</v>
      </c>
      <c r="K74" s="357">
        <v>1116500128</v>
      </c>
      <c r="L74" s="357" t="s">
        <v>1613</v>
      </c>
      <c r="M74" s="356" t="s">
        <v>415</v>
      </c>
      <c r="N74" s="356" t="s">
        <v>1847</v>
      </c>
      <c r="O74" s="356" t="s">
        <v>2788</v>
      </c>
      <c r="P74" s="356" t="s">
        <v>1848</v>
      </c>
    </row>
    <row r="75" spans="1:18" ht="18" x14ac:dyDescent="0.35">
      <c r="A75" s="352">
        <v>74</v>
      </c>
      <c r="B75" s="353">
        <v>8</v>
      </c>
      <c r="C75" s="353">
        <v>0</v>
      </c>
      <c r="D75" s="353"/>
      <c r="E75" s="354" t="str">
        <f>IF(D75="","",COUNTIF($D$2:D75,"連携"))</f>
        <v/>
      </c>
      <c r="F75" s="353">
        <v>91184</v>
      </c>
      <c r="G75" s="354" t="s">
        <v>19</v>
      </c>
      <c r="H75" s="354" t="s">
        <v>2500</v>
      </c>
      <c r="I75" s="354" t="s">
        <v>39</v>
      </c>
      <c r="J75" s="353" t="s">
        <v>7</v>
      </c>
      <c r="K75" s="353">
        <v>610114332</v>
      </c>
      <c r="L75" s="353" t="s">
        <v>1639</v>
      </c>
      <c r="M75" s="354" t="s">
        <v>375</v>
      </c>
      <c r="N75" s="354" t="s">
        <v>1871</v>
      </c>
      <c r="O75" s="354" t="s">
        <v>2788</v>
      </c>
      <c r="P75" s="354" t="s">
        <v>1342</v>
      </c>
      <c r="Q75" s="355"/>
      <c r="R75" s="355"/>
    </row>
    <row r="76" spans="1:18" x14ac:dyDescent="0.35">
      <c r="A76" s="357">
        <v>75</v>
      </c>
      <c r="B76" s="357">
        <v>8</v>
      </c>
      <c r="C76" s="357">
        <v>1</v>
      </c>
      <c r="D76" s="357" t="str">
        <f>IF(①申請書!$E$2=B76,"連携","")</f>
        <v/>
      </c>
      <c r="E76" s="356" t="str">
        <f>IF(D76="","",COUNTIF($D$2:D76,"連携"))</f>
        <v/>
      </c>
      <c r="F76" s="357">
        <v>91186</v>
      </c>
      <c r="G76" s="356" t="s">
        <v>19</v>
      </c>
      <c r="H76" s="356" t="s">
        <v>2500</v>
      </c>
      <c r="I76" s="356" t="s">
        <v>373</v>
      </c>
      <c r="J76" s="357" t="s">
        <v>1797</v>
      </c>
      <c r="K76" s="357">
        <v>616010021</v>
      </c>
      <c r="L76" s="357" t="s">
        <v>374</v>
      </c>
      <c r="M76" s="356" t="s">
        <v>375</v>
      </c>
      <c r="N76" s="356" t="s">
        <v>1856</v>
      </c>
      <c r="O76" s="356" t="s">
        <v>2788</v>
      </c>
      <c r="P76" s="356" t="s">
        <v>2860</v>
      </c>
    </row>
    <row r="77" spans="1:18" ht="18" x14ac:dyDescent="0.35">
      <c r="A77" s="352">
        <v>76</v>
      </c>
      <c r="B77" s="353">
        <v>9</v>
      </c>
      <c r="C77" s="353">
        <v>0</v>
      </c>
      <c r="D77" s="353"/>
      <c r="E77" s="354" t="str">
        <f>IF(D77="","",COUNTIF($D$2:D77,"連携"))</f>
        <v/>
      </c>
      <c r="F77" s="353">
        <v>91186</v>
      </c>
      <c r="G77" s="354" t="s">
        <v>19</v>
      </c>
      <c r="H77" s="354" t="s">
        <v>2503</v>
      </c>
      <c r="I77" s="354" t="s">
        <v>373</v>
      </c>
      <c r="J77" s="353" t="s">
        <v>7</v>
      </c>
      <c r="K77" s="353">
        <v>616010021</v>
      </c>
      <c r="L77" s="353" t="s">
        <v>374</v>
      </c>
      <c r="M77" s="354" t="s">
        <v>375</v>
      </c>
      <c r="N77" s="354" t="s">
        <v>1856</v>
      </c>
      <c r="O77" s="354" t="s">
        <v>2788</v>
      </c>
      <c r="P77" s="354" t="s">
        <v>2860</v>
      </c>
      <c r="Q77" s="355"/>
      <c r="R77" s="355"/>
    </row>
    <row r="78" spans="1:18" x14ac:dyDescent="0.35">
      <c r="A78" s="357">
        <v>77</v>
      </c>
      <c r="B78" s="357">
        <v>9</v>
      </c>
      <c r="C78" s="357">
        <v>1</v>
      </c>
      <c r="D78" s="357" t="str">
        <f>IF(①申請書!$E$2=B78,"連携","")</f>
        <v/>
      </c>
      <c r="E78" s="356" t="str">
        <f>IF(D78="","",COUNTIF($D$2:D78,"連携"))</f>
        <v/>
      </c>
      <c r="F78" s="357">
        <v>91184</v>
      </c>
      <c r="G78" s="356" t="s">
        <v>19</v>
      </c>
      <c r="H78" s="356" t="s">
        <v>2503</v>
      </c>
      <c r="I78" s="356" t="s">
        <v>39</v>
      </c>
      <c r="J78" s="357" t="s">
        <v>1797</v>
      </c>
      <c r="K78" s="357">
        <v>610114332</v>
      </c>
      <c r="L78" s="357" t="s">
        <v>1639</v>
      </c>
      <c r="M78" s="356" t="s">
        <v>375</v>
      </c>
      <c r="N78" s="356" t="s">
        <v>1871</v>
      </c>
      <c r="O78" s="356" t="s">
        <v>2788</v>
      </c>
      <c r="P78" s="356" t="s">
        <v>1342</v>
      </c>
    </row>
    <row r="79" spans="1:18" x14ac:dyDescent="0.35">
      <c r="A79" s="357">
        <v>78</v>
      </c>
      <c r="B79" s="357">
        <v>9</v>
      </c>
      <c r="C79" s="357">
        <v>2</v>
      </c>
      <c r="D79" s="357" t="str">
        <f>IF(①申請書!$E$2=B79,"連携","")</f>
        <v/>
      </c>
      <c r="E79" s="356" t="str">
        <f>IF(D79="","",COUNTIF($D$2:D79,"連携"))</f>
        <v/>
      </c>
      <c r="F79" s="357">
        <v>91199</v>
      </c>
      <c r="G79" s="356" t="s">
        <v>19</v>
      </c>
      <c r="H79" s="356" t="s">
        <v>2503</v>
      </c>
      <c r="I79" s="356" t="s">
        <v>32</v>
      </c>
      <c r="J79" s="357" t="s">
        <v>1799</v>
      </c>
      <c r="K79" s="357">
        <v>610812497</v>
      </c>
      <c r="L79" s="357" t="s">
        <v>376</v>
      </c>
      <c r="M79" s="356" t="s">
        <v>375</v>
      </c>
      <c r="N79" s="356" t="s">
        <v>1857</v>
      </c>
      <c r="O79" s="356" t="s">
        <v>2802</v>
      </c>
      <c r="P79" s="356" t="s">
        <v>2841</v>
      </c>
    </row>
    <row r="80" spans="1:18" ht="18" x14ac:dyDescent="0.35">
      <c r="A80" s="352">
        <v>79</v>
      </c>
      <c r="B80" s="353">
        <v>10</v>
      </c>
      <c r="C80" s="353">
        <v>0</v>
      </c>
      <c r="D80" s="353"/>
      <c r="E80" s="354" t="str">
        <f>IF(D80="","",COUNTIF($D$2:D80,"連携"))</f>
        <v/>
      </c>
      <c r="F80" s="353">
        <v>91367</v>
      </c>
      <c r="G80" s="354" t="s">
        <v>19</v>
      </c>
      <c r="H80" s="354" t="s">
        <v>2505</v>
      </c>
      <c r="I80" s="354" t="s">
        <v>44</v>
      </c>
      <c r="J80" s="353" t="s">
        <v>7</v>
      </c>
      <c r="K80" s="353">
        <v>710116930</v>
      </c>
      <c r="L80" s="353" t="s">
        <v>394</v>
      </c>
      <c r="M80" s="354" t="s">
        <v>378</v>
      </c>
      <c r="N80" s="354" t="s">
        <v>1875</v>
      </c>
      <c r="O80" s="354" t="s">
        <v>2802</v>
      </c>
      <c r="P80" s="354" t="s">
        <v>2861</v>
      </c>
      <c r="Q80" s="355"/>
      <c r="R80" s="355"/>
    </row>
    <row r="81" spans="1:18" x14ac:dyDescent="0.35">
      <c r="A81" s="357">
        <v>80</v>
      </c>
      <c r="B81" s="357">
        <v>10</v>
      </c>
      <c r="C81" s="357">
        <v>1</v>
      </c>
      <c r="D81" s="357" t="str">
        <f>IF(①申請書!$E$2=B81,"連携","")</f>
        <v/>
      </c>
      <c r="E81" s="356" t="str">
        <f>IF(D81="","",COUNTIF($D$2:D81,"連携"))</f>
        <v/>
      </c>
      <c r="F81" s="357">
        <v>91021</v>
      </c>
      <c r="G81" s="356" t="s">
        <v>19</v>
      </c>
      <c r="H81" s="356" t="s">
        <v>2505</v>
      </c>
      <c r="I81" s="356" t="s">
        <v>399</v>
      </c>
      <c r="J81" s="357" t="s">
        <v>1797</v>
      </c>
      <c r="K81" s="357">
        <v>710211772</v>
      </c>
      <c r="L81" s="357" t="s">
        <v>400</v>
      </c>
      <c r="M81" s="356" t="s">
        <v>378</v>
      </c>
      <c r="N81" s="356" t="s">
        <v>1876</v>
      </c>
      <c r="O81" s="356" t="s">
        <v>2802</v>
      </c>
      <c r="P81" s="356" t="s">
        <v>2862</v>
      </c>
    </row>
    <row r="82" spans="1:18" x14ac:dyDescent="0.35">
      <c r="A82" s="357">
        <v>81</v>
      </c>
      <c r="B82" s="357">
        <v>10</v>
      </c>
      <c r="C82" s="357">
        <v>2</v>
      </c>
      <c r="D82" s="357" t="str">
        <f>IF(①申請書!$E$2=B82,"連携","")</f>
        <v/>
      </c>
      <c r="E82" s="356" t="str">
        <f>IF(D82="","",COUNTIF($D$2:D82,"連携"))</f>
        <v/>
      </c>
      <c r="F82" s="357">
        <v>91157</v>
      </c>
      <c r="G82" s="356" t="s">
        <v>19</v>
      </c>
      <c r="H82" s="356" t="s">
        <v>2505</v>
      </c>
      <c r="I82" s="356" t="s">
        <v>380</v>
      </c>
      <c r="J82" s="357" t="s">
        <v>1799</v>
      </c>
      <c r="K82" s="357">
        <v>418010179</v>
      </c>
      <c r="L82" s="357" t="s">
        <v>381</v>
      </c>
      <c r="M82" s="356" t="s">
        <v>370</v>
      </c>
      <c r="N82" s="356" t="s">
        <v>1855</v>
      </c>
      <c r="O82" s="356" t="s">
        <v>2802</v>
      </c>
      <c r="P82" s="356" t="s">
        <v>2840</v>
      </c>
    </row>
    <row r="83" spans="1:18" x14ac:dyDescent="0.35">
      <c r="A83" s="357">
        <v>82</v>
      </c>
      <c r="B83" s="357">
        <v>10</v>
      </c>
      <c r="C83" s="357">
        <v>3</v>
      </c>
      <c r="D83" s="357" t="str">
        <f>IF(①申請書!$E$2=B83,"連携","")</f>
        <v/>
      </c>
      <c r="E83" s="356" t="str">
        <f>IF(D83="","",COUNTIF($D$2:D83,"連携"))</f>
        <v/>
      </c>
      <c r="F83" s="357">
        <v>91246</v>
      </c>
      <c r="G83" s="356" t="s">
        <v>19</v>
      </c>
      <c r="H83" s="356" t="s">
        <v>2505</v>
      </c>
      <c r="I83" s="356" t="s">
        <v>45</v>
      </c>
      <c r="J83" s="357" t="s">
        <v>1801</v>
      </c>
      <c r="K83" s="357">
        <v>710317074</v>
      </c>
      <c r="L83" s="357" t="s">
        <v>395</v>
      </c>
      <c r="M83" s="356" t="s">
        <v>378</v>
      </c>
      <c r="N83" s="356" t="s">
        <v>1877</v>
      </c>
      <c r="O83" s="356" t="s">
        <v>2788</v>
      </c>
      <c r="P83" s="356" t="s">
        <v>2863</v>
      </c>
    </row>
    <row r="84" spans="1:18" x14ac:dyDescent="0.35">
      <c r="A84" s="357">
        <v>83</v>
      </c>
      <c r="B84" s="357">
        <v>10</v>
      </c>
      <c r="C84" s="357">
        <v>4</v>
      </c>
      <c r="D84" s="357" t="str">
        <f>IF(①申請書!$E$2=B84,"連携","")</f>
        <v/>
      </c>
      <c r="E84" s="356" t="str">
        <f>IF(D84="","",COUNTIF($D$2:D84,"連携"))</f>
        <v/>
      </c>
      <c r="F84" s="357">
        <v>91498</v>
      </c>
      <c r="G84" s="356" t="s">
        <v>19</v>
      </c>
      <c r="H84" s="356" t="s">
        <v>2505</v>
      </c>
      <c r="I84" s="356" t="s">
        <v>33</v>
      </c>
      <c r="J84" s="357" t="s">
        <v>1803</v>
      </c>
      <c r="K84" s="357">
        <v>710411497</v>
      </c>
      <c r="L84" s="357" t="s">
        <v>377</v>
      </c>
      <c r="M84" s="356" t="s">
        <v>378</v>
      </c>
      <c r="N84" s="356" t="s">
        <v>1863</v>
      </c>
      <c r="O84" s="356" t="s">
        <v>2802</v>
      </c>
      <c r="P84" s="356" t="s">
        <v>1366</v>
      </c>
    </row>
    <row r="85" spans="1:18" x14ac:dyDescent="0.35">
      <c r="A85" s="357">
        <v>84</v>
      </c>
      <c r="B85" s="357">
        <v>10</v>
      </c>
      <c r="C85" s="357">
        <v>5</v>
      </c>
      <c r="D85" s="357" t="str">
        <f>IF(①申請書!$E$2=B85,"連携","")</f>
        <v/>
      </c>
      <c r="E85" s="356" t="str">
        <f>IF(D85="","",COUNTIF($D$2:D85,"連携"))</f>
        <v/>
      </c>
      <c r="F85" s="357">
        <v>91558</v>
      </c>
      <c r="G85" s="356" t="s">
        <v>19</v>
      </c>
      <c r="H85" s="356" t="s">
        <v>2505</v>
      </c>
      <c r="I85" s="356" t="s">
        <v>396</v>
      </c>
      <c r="J85" s="357" t="s">
        <v>1804</v>
      </c>
      <c r="K85" s="357">
        <v>711310318</v>
      </c>
      <c r="L85" s="357" t="s">
        <v>397</v>
      </c>
      <c r="M85" s="356" t="s">
        <v>378</v>
      </c>
      <c r="N85" s="356" t="s">
        <v>1878</v>
      </c>
      <c r="O85" s="356" t="s">
        <v>2788</v>
      </c>
      <c r="P85" s="356" t="s">
        <v>2864</v>
      </c>
    </row>
    <row r="86" spans="1:18" x14ac:dyDescent="0.35">
      <c r="A86" s="357">
        <v>85</v>
      </c>
      <c r="B86" s="357">
        <v>10</v>
      </c>
      <c r="C86" s="357">
        <v>6</v>
      </c>
      <c r="D86" s="357" t="str">
        <f>IF(①申請書!$E$2=B86,"連携","")</f>
        <v/>
      </c>
      <c r="E86" s="356" t="str">
        <f>IF(D86="","",COUNTIF($D$2:D86,"連携"))</f>
        <v/>
      </c>
      <c r="F86" s="357">
        <v>91863</v>
      </c>
      <c r="G86" s="356" t="s">
        <v>19</v>
      </c>
      <c r="H86" s="356" t="s">
        <v>2505</v>
      </c>
      <c r="I86" s="356" t="s">
        <v>1641</v>
      </c>
      <c r="J86" s="357" t="s">
        <v>1805</v>
      </c>
      <c r="K86" s="357">
        <v>710210246</v>
      </c>
      <c r="L86" s="357" t="s">
        <v>1640</v>
      </c>
      <c r="M86" s="356" t="s">
        <v>378</v>
      </c>
      <c r="N86" s="356" t="s">
        <v>1879</v>
      </c>
      <c r="O86" s="356" t="s">
        <v>2788</v>
      </c>
      <c r="P86" s="356" t="s">
        <v>1880</v>
      </c>
    </row>
    <row r="87" spans="1:18" x14ac:dyDescent="0.35">
      <c r="A87" s="357">
        <v>86</v>
      </c>
      <c r="B87" s="357">
        <v>10</v>
      </c>
      <c r="C87" s="357">
        <v>7</v>
      </c>
      <c r="D87" s="357" t="str">
        <f>IF(①申請書!$E$2=B87,"連携","")</f>
        <v/>
      </c>
      <c r="E87" s="356" t="str">
        <f>IF(D87="","",COUNTIF($D$2:D87,"連携"))</f>
        <v/>
      </c>
      <c r="F87" s="357">
        <v>92139</v>
      </c>
      <c r="G87" s="356" t="s">
        <v>19</v>
      </c>
      <c r="H87" s="356" t="s">
        <v>2505</v>
      </c>
      <c r="I87" s="356" t="s">
        <v>1881</v>
      </c>
      <c r="J87" s="357" t="s">
        <v>1807</v>
      </c>
      <c r="K87" s="357">
        <v>710313586</v>
      </c>
      <c r="L87" s="357" t="s">
        <v>1643</v>
      </c>
      <c r="M87" s="356" t="s">
        <v>378</v>
      </c>
      <c r="N87" s="356" t="s">
        <v>1882</v>
      </c>
      <c r="O87" s="356" t="s">
        <v>2788</v>
      </c>
      <c r="P87" s="356" t="s">
        <v>2865</v>
      </c>
    </row>
    <row r="88" spans="1:18" x14ac:dyDescent="0.35">
      <c r="A88" s="357">
        <v>87</v>
      </c>
      <c r="B88" s="357">
        <v>10</v>
      </c>
      <c r="C88" s="357">
        <v>8</v>
      </c>
      <c r="D88" s="357" t="str">
        <f>IF(①申請書!$E$2=B88,"連携","")</f>
        <v/>
      </c>
      <c r="E88" s="356" t="str">
        <f>IF(D88="","",COUNTIF($D$2:D88,"連携"))</f>
        <v/>
      </c>
      <c r="F88" s="357">
        <v>92277</v>
      </c>
      <c r="G88" s="356" t="s">
        <v>19</v>
      </c>
      <c r="H88" s="356" t="s">
        <v>2505</v>
      </c>
      <c r="I88" s="356" t="s">
        <v>46</v>
      </c>
      <c r="J88" s="357" t="s">
        <v>1809</v>
      </c>
      <c r="K88" s="357">
        <v>710417841</v>
      </c>
      <c r="L88" s="357" t="s">
        <v>398</v>
      </c>
      <c r="M88" s="356" t="s">
        <v>378</v>
      </c>
      <c r="N88" s="356" t="s">
        <v>1883</v>
      </c>
      <c r="O88" s="356" t="s">
        <v>2802</v>
      </c>
      <c r="P88" s="356" t="s">
        <v>2866</v>
      </c>
    </row>
    <row r="89" spans="1:18" ht="18" x14ac:dyDescent="0.35">
      <c r="A89" s="352">
        <v>88</v>
      </c>
      <c r="B89" s="353">
        <v>11</v>
      </c>
      <c r="C89" s="353">
        <v>0</v>
      </c>
      <c r="D89" s="353"/>
      <c r="E89" s="354" t="str">
        <f>IF(D89="","",COUNTIF($D$2:D89,"連携"))</f>
        <v/>
      </c>
      <c r="F89" s="353">
        <v>91287</v>
      </c>
      <c r="G89" s="354" t="s">
        <v>47</v>
      </c>
      <c r="H89" s="354" t="s">
        <v>2508</v>
      </c>
      <c r="I89" s="354" t="s">
        <v>48</v>
      </c>
      <c r="J89" s="353" t="s">
        <v>7</v>
      </c>
      <c r="K89" s="353">
        <v>815110051</v>
      </c>
      <c r="L89" s="353" t="s">
        <v>401</v>
      </c>
      <c r="M89" s="354" t="s">
        <v>387</v>
      </c>
      <c r="N89" s="354" t="s">
        <v>1884</v>
      </c>
      <c r="O89" s="354" t="s">
        <v>2788</v>
      </c>
      <c r="P89" s="354" t="s">
        <v>2867</v>
      </c>
      <c r="Q89" s="355"/>
      <c r="R89" s="355"/>
    </row>
    <row r="90" spans="1:18" x14ac:dyDescent="0.35">
      <c r="A90" s="357">
        <v>89</v>
      </c>
      <c r="B90" s="357">
        <v>11</v>
      </c>
      <c r="C90" s="357">
        <v>1</v>
      </c>
      <c r="D90" s="357" t="str">
        <f>IF(①申請書!$E$2=B90,"連携","")</f>
        <v/>
      </c>
      <c r="E90" s="356" t="str">
        <f>IF(D90="","",COUNTIF($D$2:D90,"連携"))</f>
        <v/>
      </c>
      <c r="F90" s="357">
        <v>91036</v>
      </c>
      <c r="G90" s="356" t="s">
        <v>47</v>
      </c>
      <c r="H90" s="356" t="s">
        <v>2508</v>
      </c>
      <c r="I90" s="356" t="s">
        <v>402</v>
      </c>
      <c r="J90" s="357" t="s">
        <v>1797</v>
      </c>
      <c r="K90" s="357">
        <v>811610310</v>
      </c>
      <c r="L90" s="357" t="s">
        <v>403</v>
      </c>
      <c r="M90" s="356" t="s">
        <v>387</v>
      </c>
      <c r="N90" s="356" t="s">
        <v>1885</v>
      </c>
      <c r="O90" s="356" t="s">
        <v>2788</v>
      </c>
      <c r="P90" s="356" t="s">
        <v>2868</v>
      </c>
    </row>
    <row r="91" spans="1:18" x14ac:dyDescent="0.35">
      <c r="A91" s="357">
        <v>90</v>
      </c>
      <c r="B91" s="357">
        <v>11</v>
      </c>
      <c r="C91" s="357">
        <v>2</v>
      </c>
      <c r="D91" s="357" t="str">
        <f>IF(①申請書!$E$2=B91,"連携","")</f>
        <v/>
      </c>
      <c r="E91" s="356" t="str">
        <f>IF(D91="","",COUNTIF($D$2:D91,"連携"))</f>
        <v/>
      </c>
      <c r="F91" s="357">
        <v>91148</v>
      </c>
      <c r="G91" s="356" t="s">
        <v>47</v>
      </c>
      <c r="H91" s="356" t="s">
        <v>2508</v>
      </c>
      <c r="I91" s="356" t="s">
        <v>405</v>
      </c>
      <c r="J91" s="357" t="s">
        <v>1799</v>
      </c>
      <c r="K91" s="357">
        <v>813111002</v>
      </c>
      <c r="L91" s="357" t="s">
        <v>406</v>
      </c>
      <c r="M91" s="356" t="s">
        <v>407</v>
      </c>
      <c r="N91" s="356" t="s">
        <v>1886</v>
      </c>
      <c r="O91" s="356" t="s">
        <v>2788</v>
      </c>
      <c r="P91" s="356" t="s">
        <v>2869</v>
      </c>
    </row>
    <row r="92" spans="1:18" x14ac:dyDescent="0.35">
      <c r="A92" s="357">
        <v>91</v>
      </c>
      <c r="B92" s="357">
        <v>11</v>
      </c>
      <c r="C92" s="357">
        <v>3</v>
      </c>
      <c r="D92" s="357" t="str">
        <f>IF(①申請書!$E$2=B92,"連携","")</f>
        <v/>
      </c>
      <c r="E92" s="356" t="str">
        <f>IF(D92="","",COUNTIF($D$2:D92,"連携"))</f>
        <v/>
      </c>
      <c r="F92" s="357">
        <v>91156</v>
      </c>
      <c r="G92" s="356" t="s">
        <v>47</v>
      </c>
      <c r="H92" s="356" t="s">
        <v>2508</v>
      </c>
      <c r="I92" s="356" t="s">
        <v>37</v>
      </c>
      <c r="J92" s="357" t="s">
        <v>1801</v>
      </c>
      <c r="K92" s="357">
        <v>812010064</v>
      </c>
      <c r="L92" s="357" t="s">
        <v>386</v>
      </c>
      <c r="M92" s="356" t="s">
        <v>387</v>
      </c>
      <c r="N92" s="356" t="s">
        <v>1854</v>
      </c>
      <c r="O92" s="356" t="s">
        <v>2788</v>
      </c>
      <c r="P92" s="356" t="s">
        <v>1405</v>
      </c>
    </row>
    <row r="93" spans="1:18" x14ac:dyDescent="0.35">
      <c r="A93" s="357">
        <v>92</v>
      </c>
      <c r="B93" s="357">
        <v>11</v>
      </c>
      <c r="C93" s="357">
        <v>4</v>
      </c>
      <c r="D93" s="357" t="str">
        <f>IF(①申請書!$E$2=B93,"連携","")</f>
        <v/>
      </c>
      <c r="E93" s="356" t="str">
        <f>IF(D93="","",COUNTIF($D$2:D93,"連携"))</f>
        <v/>
      </c>
      <c r="F93" s="357">
        <v>91408</v>
      </c>
      <c r="G93" s="356" t="s">
        <v>47</v>
      </c>
      <c r="H93" s="356" t="s">
        <v>2508</v>
      </c>
      <c r="I93" s="356" t="s">
        <v>1887</v>
      </c>
      <c r="J93" s="357" t="s">
        <v>1803</v>
      </c>
      <c r="K93" s="357">
        <v>1116100739</v>
      </c>
      <c r="L93" s="357" t="s">
        <v>1888</v>
      </c>
      <c r="M93" s="356" t="s">
        <v>387</v>
      </c>
      <c r="N93" s="356" t="s">
        <v>1889</v>
      </c>
      <c r="O93" s="356" t="s">
        <v>2802</v>
      </c>
      <c r="P93" s="356" t="s">
        <v>2870</v>
      </c>
    </row>
    <row r="94" spans="1:18" x14ac:dyDescent="0.35">
      <c r="A94" s="357">
        <v>93</v>
      </c>
      <c r="B94" s="357">
        <v>11</v>
      </c>
      <c r="C94" s="357">
        <v>5</v>
      </c>
      <c r="D94" s="357" t="str">
        <f>IF(①申請書!$E$2=B94,"連携","")</f>
        <v/>
      </c>
      <c r="E94" s="356" t="str">
        <f>IF(D94="","",COUNTIF($D$2:D94,"連携"))</f>
        <v/>
      </c>
      <c r="F94" s="357">
        <v>91455</v>
      </c>
      <c r="G94" s="356" t="s">
        <v>47</v>
      </c>
      <c r="H94" s="356" t="s">
        <v>2508</v>
      </c>
      <c r="I94" s="356" t="s">
        <v>49</v>
      </c>
      <c r="J94" s="357" t="s">
        <v>1804</v>
      </c>
      <c r="K94" s="357">
        <v>815110028</v>
      </c>
      <c r="L94" s="357" t="s">
        <v>1890</v>
      </c>
      <c r="M94" s="356" t="s">
        <v>387</v>
      </c>
      <c r="N94" s="356" t="s">
        <v>1891</v>
      </c>
      <c r="O94" s="356" t="s">
        <v>2788</v>
      </c>
      <c r="P94" s="356" t="s">
        <v>1363</v>
      </c>
    </row>
    <row r="95" spans="1:18" x14ac:dyDescent="0.35">
      <c r="A95" s="357">
        <v>94</v>
      </c>
      <c r="B95" s="357">
        <v>11</v>
      </c>
      <c r="C95" s="357">
        <v>6</v>
      </c>
      <c r="D95" s="357" t="str">
        <f>IF(①申請書!$E$2=B95,"連携","")</f>
        <v/>
      </c>
      <c r="E95" s="356" t="str">
        <f>IF(D95="","",COUNTIF($D$2:D95,"連携"))</f>
        <v/>
      </c>
      <c r="F95" s="357">
        <v>91624</v>
      </c>
      <c r="G95" s="356" t="s">
        <v>47</v>
      </c>
      <c r="H95" s="356" t="s">
        <v>2508</v>
      </c>
      <c r="I95" s="356" t="s">
        <v>1646</v>
      </c>
      <c r="J95" s="357" t="s">
        <v>1805</v>
      </c>
      <c r="K95" s="357">
        <v>1211411255</v>
      </c>
      <c r="L95" s="357" t="s">
        <v>2871</v>
      </c>
      <c r="M95" s="356" t="s">
        <v>387</v>
      </c>
      <c r="N95" s="356" t="s">
        <v>2872</v>
      </c>
      <c r="O95" s="356" t="s">
        <v>2802</v>
      </c>
      <c r="P95" s="356" t="s">
        <v>2873</v>
      </c>
    </row>
    <row r="96" spans="1:18" x14ac:dyDescent="0.35">
      <c r="A96" s="357">
        <v>95</v>
      </c>
      <c r="B96" s="357">
        <v>11</v>
      </c>
      <c r="C96" s="357">
        <v>7</v>
      </c>
      <c r="D96" s="357" t="str">
        <f>IF(①申請書!$E$2=B96,"連携","")</f>
        <v/>
      </c>
      <c r="E96" s="356" t="str">
        <f>IF(D96="","",COUNTIF($D$2:D96,"連携"))</f>
        <v/>
      </c>
      <c r="F96" s="357">
        <v>91625</v>
      </c>
      <c r="G96" s="356" t="s">
        <v>47</v>
      </c>
      <c r="H96" s="356" t="s">
        <v>2508</v>
      </c>
      <c r="I96" s="356" t="s">
        <v>50</v>
      </c>
      <c r="J96" s="357" t="s">
        <v>1807</v>
      </c>
      <c r="K96" s="357">
        <v>814310066</v>
      </c>
      <c r="L96" s="357" t="s">
        <v>404</v>
      </c>
      <c r="M96" s="356" t="s">
        <v>387</v>
      </c>
      <c r="N96" s="356" t="s">
        <v>1892</v>
      </c>
      <c r="O96" s="356" t="s">
        <v>2788</v>
      </c>
      <c r="P96" s="356" t="s">
        <v>2874</v>
      </c>
    </row>
    <row r="97" spans="1:18" x14ac:dyDescent="0.35">
      <c r="A97" s="357">
        <v>96</v>
      </c>
      <c r="B97" s="357">
        <v>11</v>
      </c>
      <c r="C97" s="357">
        <v>8</v>
      </c>
      <c r="D97" s="357" t="str">
        <f>IF(①申請書!$E$2=B97,"連携","")</f>
        <v/>
      </c>
      <c r="E97" s="356" t="str">
        <f>IF(D97="","",COUNTIF($D$2:D97,"連携"))</f>
        <v/>
      </c>
      <c r="F97" s="357">
        <v>91915</v>
      </c>
      <c r="G97" s="356" t="s">
        <v>47</v>
      </c>
      <c r="H97" s="356" t="s">
        <v>2508</v>
      </c>
      <c r="I97" s="356" t="s">
        <v>413</v>
      </c>
      <c r="J97" s="357" t="s">
        <v>1809</v>
      </c>
      <c r="K97" s="357">
        <v>810210047</v>
      </c>
      <c r="L97" s="357" t="s">
        <v>414</v>
      </c>
      <c r="M97" s="356" t="s">
        <v>415</v>
      </c>
      <c r="N97" s="356" t="s">
        <v>1893</v>
      </c>
      <c r="O97" s="356" t="s">
        <v>2788</v>
      </c>
      <c r="P97" s="356" t="s">
        <v>2875</v>
      </c>
    </row>
    <row r="98" spans="1:18" x14ac:dyDescent="0.35">
      <c r="A98" s="357">
        <v>97</v>
      </c>
      <c r="B98" s="357">
        <v>11</v>
      </c>
      <c r="C98" s="357">
        <v>9</v>
      </c>
      <c r="D98" s="357" t="str">
        <f>IF(①申請書!$E$2=B98,"連携","")</f>
        <v/>
      </c>
      <c r="E98" s="356" t="str">
        <f>IF(D98="","",COUNTIF($D$2:D98,"連携"))</f>
        <v/>
      </c>
      <c r="F98" s="357">
        <v>92067</v>
      </c>
      <c r="G98" s="356" t="s">
        <v>47</v>
      </c>
      <c r="H98" s="356" t="s">
        <v>2508</v>
      </c>
      <c r="I98" s="356" t="s">
        <v>2876</v>
      </c>
      <c r="J98" s="357" t="s">
        <v>1811</v>
      </c>
      <c r="K98" s="357">
        <v>811910231</v>
      </c>
      <c r="L98" s="357" t="s">
        <v>1647</v>
      </c>
      <c r="M98" s="356" t="s">
        <v>387</v>
      </c>
      <c r="N98" s="356" t="s">
        <v>2877</v>
      </c>
      <c r="O98" s="356" t="s">
        <v>2788</v>
      </c>
      <c r="P98" s="356" t="s">
        <v>2878</v>
      </c>
    </row>
    <row r="99" spans="1:18" x14ac:dyDescent="0.35">
      <c r="A99" s="357">
        <v>98</v>
      </c>
      <c r="B99" s="357">
        <v>11</v>
      </c>
      <c r="C99" s="357">
        <v>10</v>
      </c>
      <c r="D99" s="357" t="str">
        <f>IF(①申請書!$E$2=B99,"連携","")</f>
        <v/>
      </c>
      <c r="E99" s="356" t="str">
        <f>IF(D99="","",COUNTIF($D$2:D99,"連携"))</f>
        <v/>
      </c>
      <c r="F99" s="357">
        <v>92166</v>
      </c>
      <c r="G99" s="356" t="s">
        <v>47</v>
      </c>
      <c r="H99" s="356" t="s">
        <v>2508</v>
      </c>
      <c r="I99" s="356" t="s">
        <v>1894</v>
      </c>
      <c r="J99" s="357" t="s">
        <v>1813</v>
      </c>
      <c r="K99" s="357">
        <v>1219110057</v>
      </c>
      <c r="L99" s="357" t="s">
        <v>1607</v>
      </c>
      <c r="M99" s="356" t="s">
        <v>407</v>
      </c>
      <c r="N99" s="356" t="s">
        <v>1895</v>
      </c>
      <c r="O99" s="356" t="s">
        <v>2788</v>
      </c>
      <c r="P99" s="356" t="s">
        <v>1896</v>
      </c>
    </row>
    <row r="100" spans="1:18" ht="18" x14ac:dyDescent="0.35">
      <c r="A100" s="352">
        <v>99</v>
      </c>
      <c r="B100" s="353">
        <v>12</v>
      </c>
      <c r="C100" s="353">
        <v>0</v>
      </c>
      <c r="D100" s="353"/>
      <c r="E100" s="354" t="str">
        <f>IF(D100="","",COUNTIF($D$2:D100,"連携"))</f>
        <v/>
      </c>
      <c r="F100" s="353">
        <v>91210</v>
      </c>
      <c r="G100" s="354" t="s">
        <v>47</v>
      </c>
      <c r="H100" s="354" t="s">
        <v>2511</v>
      </c>
      <c r="I100" s="354" t="s">
        <v>2879</v>
      </c>
      <c r="J100" s="353" t="s">
        <v>7</v>
      </c>
      <c r="K100" s="353">
        <v>915210074</v>
      </c>
      <c r="L100" s="353" t="s">
        <v>409</v>
      </c>
      <c r="M100" s="354" t="s">
        <v>410</v>
      </c>
      <c r="N100" s="354" t="s">
        <v>1897</v>
      </c>
      <c r="O100" s="354" t="s">
        <v>2788</v>
      </c>
      <c r="P100" s="354" t="s">
        <v>2880</v>
      </c>
      <c r="Q100" s="355"/>
      <c r="R100" s="355"/>
    </row>
    <row r="101" spans="1:18" x14ac:dyDescent="0.35">
      <c r="A101" s="357">
        <v>100</v>
      </c>
      <c r="B101" s="357">
        <v>12</v>
      </c>
      <c r="C101" s="357">
        <v>1</v>
      </c>
      <c r="D101" s="357" t="str">
        <f>IF(①申請書!$E$2=B101,"連携","")</f>
        <v/>
      </c>
      <c r="E101" s="356" t="str">
        <f>IF(D101="","",COUNTIF($D$2:D101,"連携"))</f>
        <v/>
      </c>
      <c r="F101" s="357">
        <v>91147</v>
      </c>
      <c r="G101" s="356" t="s">
        <v>47</v>
      </c>
      <c r="H101" s="356" t="s">
        <v>2511</v>
      </c>
      <c r="I101" s="356" t="s">
        <v>80</v>
      </c>
      <c r="J101" s="357" t="s">
        <v>1797</v>
      </c>
      <c r="K101" s="357">
        <v>1318616104</v>
      </c>
      <c r="L101" s="357" t="s">
        <v>476</v>
      </c>
      <c r="M101" s="356" t="s">
        <v>430</v>
      </c>
      <c r="N101" s="356" t="s">
        <v>1898</v>
      </c>
      <c r="O101" s="356" t="s">
        <v>2788</v>
      </c>
      <c r="P101" s="356" t="s">
        <v>1341</v>
      </c>
    </row>
    <row r="102" spans="1:18" x14ac:dyDescent="0.35">
      <c r="A102" s="357">
        <v>101</v>
      </c>
      <c r="B102" s="357">
        <v>12</v>
      </c>
      <c r="C102" s="357">
        <v>2</v>
      </c>
      <c r="D102" s="357" t="str">
        <f>IF(①申請書!$E$2=B102,"連携","")</f>
        <v/>
      </c>
      <c r="E102" s="356" t="str">
        <f>IF(D102="","",COUNTIF($D$2:D102,"連携"))</f>
        <v/>
      </c>
      <c r="F102" s="357">
        <v>91334</v>
      </c>
      <c r="G102" s="356" t="s">
        <v>47</v>
      </c>
      <c r="H102" s="356" t="s">
        <v>2511</v>
      </c>
      <c r="I102" s="356" t="s">
        <v>552</v>
      </c>
      <c r="J102" s="357" t="s">
        <v>1799</v>
      </c>
      <c r="K102" s="357">
        <v>910113851</v>
      </c>
      <c r="L102" s="357" t="s">
        <v>553</v>
      </c>
      <c r="M102" s="356" t="s">
        <v>410</v>
      </c>
      <c r="N102" s="356" t="s">
        <v>1899</v>
      </c>
      <c r="O102" s="356" t="s">
        <v>2802</v>
      </c>
      <c r="P102" s="356" t="s">
        <v>2881</v>
      </c>
    </row>
    <row r="103" spans="1:18" x14ac:dyDescent="0.35">
      <c r="A103" s="357">
        <v>102</v>
      </c>
      <c r="B103" s="357">
        <v>12</v>
      </c>
      <c r="C103" s="357">
        <v>3</v>
      </c>
      <c r="D103" s="357" t="str">
        <f>IF(①申請書!$E$2=B103,"連携","")</f>
        <v/>
      </c>
      <c r="E103" s="356" t="str">
        <f>IF(D103="","",COUNTIF($D$2:D103,"連携"))</f>
        <v/>
      </c>
      <c r="F103" s="357">
        <v>91818</v>
      </c>
      <c r="G103" s="356" t="s">
        <v>47</v>
      </c>
      <c r="H103" s="356" t="s">
        <v>2511</v>
      </c>
      <c r="I103" s="356" t="s">
        <v>52</v>
      </c>
      <c r="J103" s="357" t="s">
        <v>1801</v>
      </c>
      <c r="K103" s="357">
        <v>910811116</v>
      </c>
      <c r="L103" s="357" t="s">
        <v>412</v>
      </c>
      <c r="M103" s="356" t="s">
        <v>410</v>
      </c>
      <c r="N103" s="356" t="s">
        <v>1900</v>
      </c>
      <c r="O103" s="356" t="s">
        <v>2788</v>
      </c>
      <c r="P103" s="356" t="s">
        <v>2882</v>
      </c>
    </row>
    <row r="104" spans="1:18" x14ac:dyDescent="0.35">
      <c r="A104" s="357">
        <v>103</v>
      </c>
      <c r="B104" s="357">
        <v>12</v>
      </c>
      <c r="C104" s="357">
        <v>4</v>
      </c>
      <c r="D104" s="357" t="str">
        <f>IF(①申請書!$E$2=B104,"連携","")</f>
        <v/>
      </c>
      <c r="E104" s="356" t="str">
        <f>IF(D104="","",COUNTIF($D$2:D104,"連携"))</f>
        <v/>
      </c>
      <c r="F104" s="357">
        <v>91915</v>
      </c>
      <c r="G104" s="356" t="s">
        <v>47</v>
      </c>
      <c r="H104" s="356" t="s">
        <v>2511</v>
      </c>
      <c r="I104" s="356" t="s">
        <v>413</v>
      </c>
      <c r="J104" s="357" t="s">
        <v>1803</v>
      </c>
      <c r="K104" s="357">
        <v>1116100739</v>
      </c>
      <c r="L104" s="357" t="s">
        <v>414</v>
      </c>
      <c r="M104" s="356" t="s">
        <v>415</v>
      </c>
      <c r="N104" s="356" t="s">
        <v>1893</v>
      </c>
      <c r="O104" s="356" t="s">
        <v>2788</v>
      </c>
      <c r="P104" s="356" t="s">
        <v>2875</v>
      </c>
    </row>
    <row r="105" spans="1:18" x14ac:dyDescent="0.35">
      <c r="A105" s="357">
        <v>104</v>
      </c>
      <c r="B105" s="357">
        <v>12</v>
      </c>
      <c r="C105" s="357">
        <v>5</v>
      </c>
      <c r="D105" s="357" t="str">
        <f>IF(①申請書!$E$2=B105,"連携","")</f>
        <v/>
      </c>
      <c r="E105" s="356" t="str">
        <f>IF(D105="","",COUNTIF($D$2:D105,"連携"))</f>
        <v/>
      </c>
      <c r="F105" s="357">
        <v>92287</v>
      </c>
      <c r="G105" s="356" t="s">
        <v>47</v>
      </c>
      <c r="H105" s="356" t="s">
        <v>2511</v>
      </c>
      <c r="I105" s="356" t="s">
        <v>51</v>
      </c>
      <c r="J105" s="357" t="s">
        <v>1804</v>
      </c>
      <c r="K105" s="357">
        <v>910310861</v>
      </c>
      <c r="L105" s="357" t="s">
        <v>411</v>
      </c>
      <c r="M105" s="356" t="s">
        <v>410</v>
      </c>
      <c r="N105" s="356" t="s">
        <v>1901</v>
      </c>
      <c r="O105" s="356" t="s">
        <v>2786</v>
      </c>
      <c r="P105" s="356" t="s">
        <v>2883</v>
      </c>
    </row>
    <row r="106" spans="1:18" ht="18" x14ac:dyDescent="0.35">
      <c r="A106" s="352">
        <v>105</v>
      </c>
      <c r="B106" s="353">
        <v>13</v>
      </c>
      <c r="C106" s="353">
        <v>0</v>
      </c>
      <c r="D106" s="353"/>
      <c r="E106" s="354" t="str">
        <f>IF(D106="","",COUNTIF($D$2:D106,"連携"))</f>
        <v/>
      </c>
      <c r="F106" s="353">
        <v>91531</v>
      </c>
      <c r="G106" s="354" t="s">
        <v>47</v>
      </c>
      <c r="H106" s="354" t="s">
        <v>2514</v>
      </c>
      <c r="I106" s="354" t="s">
        <v>1731</v>
      </c>
      <c r="J106" s="353" t="s">
        <v>7</v>
      </c>
      <c r="K106" s="353">
        <v>915210173</v>
      </c>
      <c r="L106" s="353" t="s">
        <v>1648</v>
      </c>
      <c r="M106" s="354" t="s">
        <v>410</v>
      </c>
      <c r="N106" s="354" t="s">
        <v>2076</v>
      </c>
      <c r="O106" s="354" t="s">
        <v>2802</v>
      </c>
      <c r="P106" s="354" t="s">
        <v>2077</v>
      </c>
      <c r="Q106" s="355"/>
      <c r="R106" s="355"/>
    </row>
    <row r="107" spans="1:18" x14ac:dyDescent="0.35">
      <c r="A107" s="357">
        <v>106</v>
      </c>
      <c r="B107" s="357">
        <v>13</v>
      </c>
      <c r="C107" s="357">
        <v>1</v>
      </c>
      <c r="D107" s="357" t="str">
        <f>IF(①申請書!$E$2=B107,"連携","")</f>
        <v/>
      </c>
      <c r="E107" s="356" t="str">
        <f>IF(D107="","",COUNTIF($D$2:D107,"連携"))</f>
        <v/>
      </c>
      <c r="F107" s="357">
        <v>91319</v>
      </c>
      <c r="G107" s="356" t="s">
        <v>47</v>
      </c>
      <c r="H107" s="356" t="s">
        <v>2514</v>
      </c>
      <c r="I107" s="356" t="s">
        <v>535</v>
      </c>
      <c r="J107" s="357" t="s">
        <v>1797</v>
      </c>
      <c r="K107" s="357">
        <v>1310570945</v>
      </c>
      <c r="L107" s="357" t="s">
        <v>536</v>
      </c>
      <c r="M107" s="356" t="s">
        <v>430</v>
      </c>
      <c r="N107" s="356" t="s">
        <v>2014</v>
      </c>
      <c r="O107" s="356" t="s">
        <v>2788</v>
      </c>
      <c r="P107" s="356" t="s">
        <v>2884</v>
      </c>
    </row>
    <row r="108" spans="1:18" x14ac:dyDescent="0.35">
      <c r="A108" s="357">
        <v>107</v>
      </c>
      <c r="B108" s="357">
        <v>13</v>
      </c>
      <c r="C108" s="357">
        <v>2</v>
      </c>
      <c r="D108" s="357" t="str">
        <f>IF(①申請書!$E$2=B108,"連携","")</f>
        <v/>
      </c>
      <c r="E108" s="356" t="str">
        <f>IF(D108="","",COUNTIF($D$2:D108,"連携"))</f>
        <v/>
      </c>
      <c r="F108" s="357">
        <v>91334</v>
      </c>
      <c r="G108" s="356" t="s">
        <v>47</v>
      </c>
      <c r="H108" s="356" t="s">
        <v>2514</v>
      </c>
      <c r="I108" s="356" t="s">
        <v>552</v>
      </c>
      <c r="J108" s="357" t="s">
        <v>1799</v>
      </c>
      <c r="K108" s="357">
        <v>910113851</v>
      </c>
      <c r="L108" s="357" t="s">
        <v>553</v>
      </c>
      <c r="M108" s="356" t="s">
        <v>410</v>
      </c>
      <c r="N108" s="356" t="s">
        <v>1899</v>
      </c>
      <c r="O108" s="356" t="s">
        <v>2802</v>
      </c>
      <c r="P108" s="356" t="s">
        <v>2881</v>
      </c>
    </row>
    <row r="109" spans="1:18" x14ac:dyDescent="0.35">
      <c r="A109" s="357">
        <v>108</v>
      </c>
      <c r="B109" s="357">
        <v>13</v>
      </c>
      <c r="C109" s="357">
        <v>3</v>
      </c>
      <c r="D109" s="357" t="str">
        <f>IF(①申請書!$E$2=B109,"連携","")</f>
        <v/>
      </c>
      <c r="E109" s="356" t="str">
        <f>IF(D109="","",COUNTIF($D$2:D109,"連携"))</f>
        <v/>
      </c>
      <c r="F109" s="357">
        <v>91407</v>
      </c>
      <c r="G109" s="356" t="s">
        <v>47</v>
      </c>
      <c r="H109" s="356" t="s">
        <v>2514</v>
      </c>
      <c r="I109" s="356" t="s">
        <v>87</v>
      </c>
      <c r="J109" s="357" t="s">
        <v>1801</v>
      </c>
      <c r="K109" s="357">
        <v>915110373</v>
      </c>
      <c r="L109" s="357" t="s">
        <v>489</v>
      </c>
      <c r="M109" s="356" t="s">
        <v>410</v>
      </c>
      <c r="N109" s="356" t="s">
        <v>1969</v>
      </c>
      <c r="O109" s="356" t="s">
        <v>2802</v>
      </c>
      <c r="P109" s="356" t="s">
        <v>2885</v>
      </c>
    </row>
    <row r="110" spans="1:18" x14ac:dyDescent="0.35">
      <c r="A110" s="357">
        <v>109</v>
      </c>
      <c r="B110" s="357">
        <v>13</v>
      </c>
      <c r="C110" s="357">
        <v>4</v>
      </c>
      <c r="D110" s="357" t="str">
        <f>IF(①申請書!$E$2=B110,"連携","")</f>
        <v/>
      </c>
      <c r="E110" s="356" t="str">
        <f>IF(D110="","",COUNTIF($D$2:D110,"連携"))</f>
        <v/>
      </c>
      <c r="F110" s="357">
        <v>91516</v>
      </c>
      <c r="G110" s="356" t="s">
        <v>47</v>
      </c>
      <c r="H110" s="356" t="s">
        <v>2514</v>
      </c>
      <c r="I110" s="356" t="s">
        <v>123</v>
      </c>
      <c r="J110" s="357" t="s">
        <v>1803</v>
      </c>
      <c r="K110" s="357">
        <v>1313315728</v>
      </c>
      <c r="L110" s="357" t="s">
        <v>1536</v>
      </c>
      <c r="M110" s="356" t="s">
        <v>430</v>
      </c>
      <c r="N110" s="356" t="s">
        <v>2078</v>
      </c>
      <c r="O110" s="356" t="s">
        <v>2802</v>
      </c>
      <c r="P110" s="356" t="s">
        <v>2886</v>
      </c>
    </row>
    <row r="111" spans="1:18" x14ac:dyDescent="0.35">
      <c r="A111" s="357">
        <v>110</v>
      </c>
      <c r="B111" s="357">
        <v>13</v>
      </c>
      <c r="C111" s="357">
        <v>5</v>
      </c>
      <c r="D111" s="357" t="str">
        <f>IF(①申請書!$E$2=B111,"連携","")</f>
        <v/>
      </c>
      <c r="E111" s="356" t="str">
        <f>IF(D111="","",COUNTIF($D$2:D111,"連携"))</f>
        <v/>
      </c>
      <c r="F111" s="357">
        <v>92498</v>
      </c>
      <c r="G111" s="356" t="s">
        <v>47</v>
      </c>
      <c r="H111" s="356" t="s">
        <v>2514</v>
      </c>
      <c r="I111" s="356" t="s">
        <v>1796</v>
      </c>
      <c r="J111" s="357" t="s">
        <v>1804</v>
      </c>
      <c r="K111" s="357">
        <v>1318814774</v>
      </c>
      <c r="L111" s="357" t="s">
        <v>1509</v>
      </c>
      <c r="M111" s="356" t="s">
        <v>430</v>
      </c>
      <c r="N111" s="356" t="s">
        <v>2032</v>
      </c>
      <c r="O111" s="356" t="s">
        <v>2788</v>
      </c>
      <c r="P111" s="356" t="s">
        <v>2033</v>
      </c>
    </row>
    <row r="112" spans="1:18" ht="18" x14ac:dyDescent="0.35">
      <c r="A112" s="352">
        <v>111</v>
      </c>
      <c r="B112" s="353">
        <v>14</v>
      </c>
      <c r="C112" s="353">
        <v>0</v>
      </c>
      <c r="D112" s="353"/>
      <c r="E112" s="354" t="str">
        <f>IF(D112="","",COUNTIF($D$2:D112,"連携"))</f>
        <v/>
      </c>
      <c r="F112" s="353">
        <v>91126</v>
      </c>
      <c r="G112" s="354" t="s">
        <v>2887</v>
      </c>
      <c r="H112" s="354" t="s">
        <v>2516</v>
      </c>
      <c r="I112" s="354" t="s">
        <v>2888</v>
      </c>
      <c r="J112" s="353" t="s">
        <v>7</v>
      </c>
      <c r="K112" s="353">
        <v>1017010016</v>
      </c>
      <c r="L112" s="353" t="s">
        <v>2889</v>
      </c>
      <c r="M112" s="354" t="s">
        <v>2890</v>
      </c>
      <c r="N112" s="354" t="s">
        <v>2891</v>
      </c>
      <c r="O112" s="354" t="s">
        <v>2788</v>
      </c>
      <c r="P112" s="354" t="s">
        <v>2892</v>
      </c>
      <c r="Q112" s="355"/>
      <c r="R112" s="355"/>
    </row>
    <row r="113" spans="1:18" x14ac:dyDescent="0.35">
      <c r="A113" s="357">
        <v>112</v>
      </c>
      <c r="B113" s="357">
        <v>14</v>
      </c>
      <c r="C113" s="357">
        <v>1</v>
      </c>
      <c r="D113" s="357" t="str">
        <f>IF(①申請書!$E$2=B113,"連携","")</f>
        <v/>
      </c>
      <c r="E113" s="356" t="str">
        <f>IF(D113="","",COUNTIF($D$2:D113,"連携"))</f>
        <v/>
      </c>
      <c r="F113" s="357">
        <v>91125</v>
      </c>
      <c r="G113" s="356" t="s">
        <v>47</v>
      </c>
      <c r="H113" s="356" t="s">
        <v>2516</v>
      </c>
      <c r="I113" s="356" t="s">
        <v>1474</v>
      </c>
      <c r="J113" s="357" t="s">
        <v>1797</v>
      </c>
      <c r="K113" s="357">
        <v>1015010026</v>
      </c>
      <c r="L113" s="357" t="s">
        <v>2893</v>
      </c>
      <c r="M113" s="356" t="s">
        <v>416</v>
      </c>
      <c r="N113" s="356" t="s">
        <v>2894</v>
      </c>
      <c r="O113" s="356" t="s">
        <v>2788</v>
      </c>
      <c r="P113" s="356" t="s">
        <v>2895</v>
      </c>
    </row>
    <row r="114" spans="1:18" x14ac:dyDescent="0.35">
      <c r="A114" s="357">
        <v>113</v>
      </c>
      <c r="B114" s="357">
        <v>14</v>
      </c>
      <c r="C114" s="357">
        <v>2</v>
      </c>
      <c r="D114" s="357" t="str">
        <f>IF(①申請書!$E$2=B114,"連携","")</f>
        <v/>
      </c>
      <c r="E114" s="356" t="str">
        <f>IF(D114="","",COUNTIF($D$2:D114,"連携"))</f>
        <v/>
      </c>
      <c r="F114" s="357">
        <v>91154</v>
      </c>
      <c r="G114" s="356" t="s">
        <v>47</v>
      </c>
      <c r="H114" s="356" t="s">
        <v>2516</v>
      </c>
      <c r="I114" s="356" t="s">
        <v>417</v>
      </c>
      <c r="J114" s="357" t="s">
        <v>1799</v>
      </c>
      <c r="K114" s="357">
        <v>1017010024</v>
      </c>
      <c r="L114" s="357" t="s">
        <v>418</v>
      </c>
      <c r="M114" s="356" t="s">
        <v>416</v>
      </c>
      <c r="N114" s="356" t="s">
        <v>1902</v>
      </c>
      <c r="O114" s="356" t="s">
        <v>2788</v>
      </c>
      <c r="P114" s="356" t="s">
        <v>2896</v>
      </c>
    </row>
    <row r="115" spans="1:18" x14ac:dyDescent="0.35">
      <c r="A115" s="357">
        <v>114</v>
      </c>
      <c r="B115" s="357">
        <v>14</v>
      </c>
      <c r="C115" s="357">
        <v>3</v>
      </c>
      <c r="D115" s="357" t="str">
        <f>IF(①申請書!$E$2=B115,"連携","")</f>
        <v/>
      </c>
      <c r="E115" s="356" t="str">
        <f>IF(D115="","",COUNTIF($D$2:D115,"連携"))</f>
        <v/>
      </c>
      <c r="F115" s="357">
        <v>91167</v>
      </c>
      <c r="G115" s="356" t="s">
        <v>47</v>
      </c>
      <c r="H115" s="356" t="s">
        <v>2516</v>
      </c>
      <c r="I115" s="356" t="s">
        <v>1484</v>
      </c>
      <c r="J115" s="357" t="s">
        <v>1801</v>
      </c>
      <c r="K115" s="357">
        <v>1017010115</v>
      </c>
      <c r="L115" s="357" t="s">
        <v>1483</v>
      </c>
      <c r="M115" s="356" t="s">
        <v>416</v>
      </c>
      <c r="N115" s="356" t="s">
        <v>1903</v>
      </c>
      <c r="O115" s="356" t="s">
        <v>2802</v>
      </c>
      <c r="P115" s="356" t="s">
        <v>1904</v>
      </c>
    </row>
    <row r="116" spans="1:18" x14ac:dyDescent="0.35">
      <c r="A116" s="357">
        <v>115</v>
      </c>
      <c r="B116" s="357">
        <v>14</v>
      </c>
      <c r="C116" s="357">
        <v>4</v>
      </c>
      <c r="D116" s="357" t="str">
        <f>IF(①申請書!$E$2=B116,"連携","")</f>
        <v/>
      </c>
      <c r="E116" s="356" t="str">
        <f>IF(D116="","",COUNTIF($D$2:D116,"連携"))</f>
        <v/>
      </c>
      <c r="F116" s="357">
        <v>91174</v>
      </c>
      <c r="G116" s="356" t="s">
        <v>47</v>
      </c>
      <c r="H116" s="356" t="s">
        <v>2516</v>
      </c>
      <c r="I116" s="356" t="s">
        <v>420</v>
      </c>
      <c r="J116" s="357" t="s">
        <v>1803</v>
      </c>
      <c r="K116" s="357">
        <v>1111303536</v>
      </c>
      <c r="L116" s="357" t="s">
        <v>421</v>
      </c>
      <c r="M116" s="356" t="s">
        <v>415</v>
      </c>
      <c r="N116" s="356" t="s">
        <v>1905</v>
      </c>
      <c r="O116" s="356" t="s">
        <v>2802</v>
      </c>
      <c r="P116" s="356" t="s">
        <v>1320</v>
      </c>
    </row>
    <row r="117" spans="1:18" x14ac:dyDescent="0.35">
      <c r="A117" s="357">
        <v>116</v>
      </c>
      <c r="B117" s="357">
        <v>14</v>
      </c>
      <c r="C117" s="357">
        <v>5</v>
      </c>
      <c r="D117" s="357" t="str">
        <f>IF(①申請書!$E$2=B117,"連携","")</f>
        <v/>
      </c>
      <c r="E117" s="356" t="str">
        <f>IF(D117="","",COUNTIF($D$2:D117,"連携"))</f>
        <v/>
      </c>
      <c r="F117" s="357">
        <v>91267</v>
      </c>
      <c r="G117" s="356" t="s">
        <v>47</v>
      </c>
      <c r="H117" s="356" t="s">
        <v>2516</v>
      </c>
      <c r="I117" s="356" t="s">
        <v>54</v>
      </c>
      <c r="J117" s="357" t="s">
        <v>1804</v>
      </c>
      <c r="K117" s="357">
        <v>1010112611</v>
      </c>
      <c r="L117" s="357" t="s">
        <v>419</v>
      </c>
      <c r="M117" s="356" t="s">
        <v>416</v>
      </c>
      <c r="N117" s="356" t="s">
        <v>1906</v>
      </c>
      <c r="O117" s="356" t="s">
        <v>2788</v>
      </c>
      <c r="P117" s="356" t="s">
        <v>2897</v>
      </c>
    </row>
    <row r="118" spans="1:18" ht="18" x14ac:dyDescent="0.35">
      <c r="A118" s="352">
        <v>117</v>
      </c>
      <c r="B118" s="353">
        <v>15</v>
      </c>
      <c r="C118" s="353">
        <v>0</v>
      </c>
      <c r="D118" s="353"/>
      <c r="E118" s="354" t="str">
        <f>IF(D118="","",COUNTIF($D$2:D118,"連携"))</f>
        <v/>
      </c>
      <c r="F118" s="353">
        <v>91273</v>
      </c>
      <c r="G118" s="354" t="s">
        <v>47</v>
      </c>
      <c r="H118" s="354" t="s">
        <v>2519</v>
      </c>
      <c r="I118" s="354" t="s">
        <v>62</v>
      </c>
      <c r="J118" s="353" t="s">
        <v>7</v>
      </c>
      <c r="K118" s="353">
        <v>1116507982</v>
      </c>
      <c r="L118" s="353" t="s">
        <v>435</v>
      </c>
      <c r="M118" s="354" t="s">
        <v>415</v>
      </c>
      <c r="N118" s="354" t="s">
        <v>1918</v>
      </c>
      <c r="O118" s="354" t="s">
        <v>2788</v>
      </c>
      <c r="P118" s="354" t="s">
        <v>2898</v>
      </c>
      <c r="Q118" s="355"/>
      <c r="R118" s="355"/>
    </row>
    <row r="119" spans="1:18" x14ac:dyDescent="0.35">
      <c r="A119" s="357">
        <v>118</v>
      </c>
      <c r="B119" s="357">
        <v>15</v>
      </c>
      <c r="C119" s="357">
        <v>1</v>
      </c>
      <c r="D119" s="357" t="str">
        <f>IF(①申請書!$E$2=B119,"連携","")</f>
        <v/>
      </c>
      <c r="E119" s="356" t="str">
        <f>IF(D119="","",COUNTIF($D$2:D119,"連携"))</f>
        <v/>
      </c>
      <c r="F119" s="357">
        <v>91725</v>
      </c>
      <c r="G119" s="356" t="s">
        <v>47</v>
      </c>
      <c r="H119" s="356" t="s">
        <v>2519</v>
      </c>
      <c r="I119" s="356" t="s">
        <v>58</v>
      </c>
      <c r="J119" s="357" t="s">
        <v>1797</v>
      </c>
      <c r="K119" s="357">
        <v>1110402594</v>
      </c>
      <c r="L119" s="357" t="s">
        <v>425</v>
      </c>
      <c r="M119" s="356" t="s">
        <v>415</v>
      </c>
      <c r="N119" s="356" t="s">
        <v>1920</v>
      </c>
      <c r="O119" s="356" t="s">
        <v>2788</v>
      </c>
      <c r="P119" s="356" t="s">
        <v>2899</v>
      </c>
    </row>
    <row r="120" spans="1:18" x14ac:dyDescent="0.35">
      <c r="A120" s="357">
        <v>119</v>
      </c>
      <c r="B120" s="357">
        <v>15</v>
      </c>
      <c r="C120" s="357">
        <v>2</v>
      </c>
      <c r="D120" s="357" t="str">
        <f>IF(①申請書!$E$2=B120,"連携","")</f>
        <v/>
      </c>
      <c r="E120" s="356" t="str">
        <f>IF(D120="","",COUNTIF($D$2:D120,"連携"))</f>
        <v/>
      </c>
      <c r="F120" s="357">
        <v>92398</v>
      </c>
      <c r="G120" s="356" t="s">
        <v>47</v>
      </c>
      <c r="H120" s="356" t="s">
        <v>2519</v>
      </c>
      <c r="I120" s="356" t="s">
        <v>63</v>
      </c>
      <c r="J120" s="357" t="s">
        <v>1799</v>
      </c>
      <c r="K120" s="357">
        <v>1214312591</v>
      </c>
      <c r="L120" s="357" t="s">
        <v>1621</v>
      </c>
      <c r="M120" s="356" t="s">
        <v>407</v>
      </c>
      <c r="N120" s="356" t="s">
        <v>1919</v>
      </c>
      <c r="O120" s="356" t="s">
        <v>2802</v>
      </c>
      <c r="P120" s="356" t="s">
        <v>2900</v>
      </c>
    </row>
    <row r="121" spans="1:18" ht="18" x14ac:dyDescent="0.35">
      <c r="A121" s="352">
        <v>120</v>
      </c>
      <c r="B121" s="353">
        <v>16</v>
      </c>
      <c r="C121" s="353">
        <v>0</v>
      </c>
      <c r="D121" s="353"/>
      <c r="E121" s="354" t="str">
        <f>IF(D121="","",COUNTIF($D$2:D121,"連携"))</f>
        <v/>
      </c>
      <c r="F121" s="353">
        <v>91377</v>
      </c>
      <c r="G121" s="354" t="s">
        <v>47</v>
      </c>
      <c r="H121" s="354" t="s">
        <v>2901</v>
      </c>
      <c r="I121" s="354" t="s">
        <v>64</v>
      </c>
      <c r="J121" s="353" t="s">
        <v>7</v>
      </c>
      <c r="K121" s="353">
        <v>1119900069</v>
      </c>
      <c r="L121" s="353" t="s">
        <v>1921</v>
      </c>
      <c r="M121" s="354" t="s">
        <v>415</v>
      </c>
      <c r="N121" s="354" t="s">
        <v>1922</v>
      </c>
      <c r="O121" s="354" t="s">
        <v>2788</v>
      </c>
      <c r="P121" s="354" t="s">
        <v>2902</v>
      </c>
      <c r="Q121" s="355"/>
      <c r="R121" s="355"/>
    </row>
    <row r="122" spans="1:18" x14ac:dyDescent="0.35">
      <c r="A122" s="357">
        <v>121</v>
      </c>
      <c r="B122" s="357">
        <v>16</v>
      </c>
      <c r="C122" s="357">
        <v>1</v>
      </c>
      <c r="D122" s="357" t="str">
        <f>IF(①申請書!$E$2=B122,"連携","")</f>
        <v/>
      </c>
      <c r="E122" s="356" t="str">
        <f>IF(D122="","",COUNTIF($D$2:D122,"連携"))</f>
        <v/>
      </c>
      <c r="F122" s="357">
        <v>91027</v>
      </c>
      <c r="G122" s="356" t="s">
        <v>47</v>
      </c>
      <c r="H122" s="356" t="s">
        <v>2901</v>
      </c>
      <c r="I122" s="356" t="s">
        <v>433</v>
      </c>
      <c r="J122" s="357" t="s">
        <v>1797</v>
      </c>
      <c r="K122" s="357">
        <v>1311015262</v>
      </c>
      <c r="L122" s="357" t="s">
        <v>1456</v>
      </c>
      <c r="M122" s="356" t="s">
        <v>430</v>
      </c>
      <c r="N122" s="356" t="s">
        <v>1911</v>
      </c>
      <c r="O122" s="356" t="s">
        <v>2802</v>
      </c>
      <c r="P122" s="356" t="s">
        <v>2903</v>
      </c>
    </row>
    <row r="123" spans="1:18" x14ac:dyDescent="0.35">
      <c r="A123" s="357">
        <v>122</v>
      </c>
      <c r="B123" s="357">
        <v>16</v>
      </c>
      <c r="C123" s="357">
        <v>2</v>
      </c>
      <c r="D123" s="357" t="str">
        <f>IF(①申請書!$E$2=B123,"連携","")</f>
        <v/>
      </c>
      <c r="E123" s="356" t="str">
        <f>IF(D123="","",COUNTIF($D$2:D123,"連携"))</f>
        <v/>
      </c>
      <c r="F123" s="357">
        <v>91589</v>
      </c>
      <c r="G123" s="356" t="s">
        <v>47</v>
      </c>
      <c r="H123" s="356" t="s">
        <v>2901</v>
      </c>
      <c r="I123" s="356" t="s">
        <v>538</v>
      </c>
      <c r="J123" s="357" t="s">
        <v>1799</v>
      </c>
      <c r="K123" s="357">
        <v>1314070850</v>
      </c>
      <c r="L123" s="357" t="s">
        <v>539</v>
      </c>
      <c r="M123" s="356" t="s">
        <v>430</v>
      </c>
      <c r="N123" s="356" t="s">
        <v>2034</v>
      </c>
      <c r="O123" s="356" t="s">
        <v>2802</v>
      </c>
      <c r="P123" s="356" t="s">
        <v>2904</v>
      </c>
    </row>
    <row r="124" spans="1:18" x14ac:dyDescent="0.35">
      <c r="A124" s="357">
        <v>123</v>
      </c>
      <c r="B124" s="357">
        <v>16</v>
      </c>
      <c r="C124" s="357">
        <v>3</v>
      </c>
      <c r="D124" s="357" t="str">
        <f>IF(①申請書!$E$2=B124,"連携","")</f>
        <v/>
      </c>
      <c r="E124" s="356" t="str">
        <f>IF(D124="","",COUNTIF($D$2:D124,"連携"))</f>
        <v/>
      </c>
      <c r="F124" s="357">
        <v>91603</v>
      </c>
      <c r="G124" s="356" t="s">
        <v>47</v>
      </c>
      <c r="H124" s="356" t="s">
        <v>2901</v>
      </c>
      <c r="I124" s="356" t="s">
        <v>429</v>
      </c>
      <c r="J124" s="357" t="s">
        <v>1801</v>
      </c>
      <c r="K124" s="357">
        <v>1311370071</v>
      </c>
      <c r="L124" s="357" t="s">
        <v>1914</v>
      </c>
      <c r="M124" s="356" t="s">
        <v>430</v>
      </c>
      <c r="N124" s="356" t="s">
        <v>1915</v>
      </c>
      <c r="O124" s="356" t="s">
        <v>2788</v>
      </c>
      <c r="P124" s="356" t="s">
        <v>2905</v>
      </c>
    </row>
    <row r="125" spans="1:18" x14ac:dyDescent="0.35">
      <c r="A125" s="357">
        <v>124</v>
      </c>
      <c r="B125" s="357">
        <v>16</v>
      </c>
      <c r="C125" s="357">
        <v>4</v>
      </c>
      <c r="D125" s="357" t="str">
        <f>IF(①申請書!$E$2=B125,"連携","")</f>
        <v/>
      </c>
      <c r="E125" s="356" t="str">
        <f>IF(D125="","",COUNTIF($D$2:D125,"連携"))</f>
        <v/>
      </c>
      <c r="F125" s="357">
        <v>91961</v>
      </c>
      <c r="G125" s="356" t="s">
        <v>47</v>
      </c>
      <c r="H125" s="356" t="s">
        <v>2901</v>
      </c>
      <c r="I125" s="356" t="s">
        <v>56</v>
      </c>
      <c r="J125" s="357" t="s">
        <v>1803</v>
      </c>
      <c r="K125" s="357">
        <v>1112702298</v>
      </c>
      <c r="L125" s="357" t="s">
        <v>423</v>
      </c>
      <c r="M125" s="356" t="s">
        <v>415</v>
      </c>
      <c r="N125" s="356" t="s">
        <v>1910</v>
      </c>
      <c r="O125" s="356" t="s">
        <v>2788</v>
      </c>
      <c r="P125" s="356" t="s">
        <v>2906</v>
      </c>
    </row>
    <row r="126" spans="1:18" ht="18" x14ac:dyDescent="0.35">
      <c r="A126" s="352">
        <v>125</v>
      </c>
      <c r="B126" s="353">
        <v>17</v>
      </c>
      <c r="C126" s="353">
        <v>0</v>
      </c>
      <c r="D126" s="353"/>
      <c r="E126" s="354" t="str">
        <f>IF(D126="","",COUNTIF($D$2:D126,"連携"))</f>
        <v/>
      </c>
      <c r="F126" s="353">
        <v>91401</v>
      </c>
      <c r="G126" s="354" t="s">
        <v>47</v>
      </c>
      <c r="H126" s="354" t="s">
        <v>2524</v>
      </c>
      <c r="I126" s="354" t="s">
        <v>55</v>
      </c>
      <c r="J126" s="353" t="s">
        <v>7</v>
      </c>
      <c r="K126" s="353">
        <v>1110801563</v>
      </c>
      <c r="L126" s="353" t="s">
        <v>422</v>
      </c>
      <c r="M126" s="354" t="s">
        <v>415</v>
      </c>
      <c r="N126" s="354" t="s">
        <v>1907</v>
      </c>
      <c r="O126" s="354" t="s">
        <v>2802</v>
      </c>
      <c r="P126" s="354" t="s">
        <v>2907</v>
      </c>
      <c r="Q126" s="355"/>
      <c r="R126" s="355"/>
    </row>
    <row r="127" spans="1:18" x14ac:dyDescent="0.35">
      <c r="A127" s="357">
        <v>126</v>
      </c>
      <c r="B127" s="357">
        <v>17</v>
      </c>
      <c r="C127" s="357">
        <v>1</v>
      </c>
      <c r="D127" s="357" t="str">
        <f>IF(①申請書!$E$2=B127,"連携","")</f>
        <v/>
      </c>
      <c r="E127" s="356" t="str">
        <f>IF(D127="","",COUNTIF($D$2:D127,"連携"))</f>
        <v/>
      </c>
      <c r="F127" s="357">
        <v>91221</v>
      </c>
      <c r="G127" s="356" t="s">
        <v>47</v>
      </c>
      <c r="H127" s="356" t="s">
        <v>2524</v>
      </c>
      <c r="I127" s="356" t="s">
        <v>1496</v>
      </c>
      <c r="J127" s="357" t="s">
        <v>1797</v>
      </c>
      <c r="K127" s="357">
        <v>1110603332</v>
      </c>
      <c r="L127" s="357" t="s">
        <v>1495</v>
      </c>
      <c r="M127" s="356" t="s">
        <v>415</v>
      </c>
      <c r="N127" s="356" t="s">
        <v>1908</v>
      </c>
      <c r="O127" s="356" t="s">
        <v>2802</v>
      </c>
      <c r="P127" s="356" t="s">
        <v>1909</v>
      </c>
    </row>
    <row r="128" spans="1:18" ht="18" x14ac:dyDescent="0.35">
      <c r="A128" s="352">
        <v>127</v>
      </c>
      <c r="B128" s="353">
        <v>18</v>
      </c>
      <c r="C128" s="353">
        <v>0</v>
      </c>
      <c r="D128" s="353"/>
      <c r="E128" s="354" t="str">
        <f>IF(D128="","",COUNTIF($D$2:D128,"連携"))</f>
        <v/>
      </c>
      <c r="F128" s="353">
        <v>91725</v>
      </c>
      <c r="G128" s="354" t="s">
        <v>2887</v>
      </c>
      <c r="H128" s="354" t="s">
        <v>2908</v>
      </c>
      <c r="I128" s="354" t="s">
        <v>2527</v>
      </c>
      <c r="J128" s="353" t="s">
        <v>7</v>
      </c>
      <c r="K128" s="353">
        <v>1110402594</v>
      </c>
      <c r="L128" s="353" t="s">
        <v>425</v>
      </c>
      <c r="M128" s="354" t="s">
        <v>2909</v>
      </c>
      <c r="N128" s="354" t="s">
        <v>2910</v>
      </c>
      <c r="O128" s="354" t="s">
        <v>2788</v>
      </c>
      <c r="P128" s="354" t="s">
        <v>2911</v>
      </c>
      <c r="Q128" s="355"/>
      <c r="R128" s="355"/>
    </row>
    <row r="129" spans="1:18" x14ac:dyDescent="0.35">
      <c r="A129" s="357">
        <v>128</v>
      </c>
      <c r="B129" s="357">
        <v>18</v>
      </c>
      <c r="C129" s="357">
        <v>1</v>
      </c>
      <c r="D129" s="357" t="str">
        <f>IF(①申請書!$E$2=B129,"連携","")</f>
        <v/>
      </c>
      <c r="E129" s="356" t="str">
        <f>IF(D129="","",COUNTIF($D$2:D129,"連携"))</f>
        <v/>
      </c>
      <c r="F129" s="357">
        <v>91148</v>
      </c>
      <c r="G129" s="356" t="s">
        <v>47</v>
      </c>
      <c r="H129" s="356" t="s">
        <v>2908</v>
      </c>
      <c r="I129" s="356" t="s">
        <v>405</v>
      </c>
      <c r="J129" s="357" t="s">
        <v>1797</v>
      </c>
      <c r="K129" s="357">
        <v>1219110057</v>
      </c>
      <c r="L129" s="357" t="s">
        <v>406</v>
      </c>
      <c r="M129" s="356" t="s">
        <v>407</v>
      </c>
      <c r="N129" s="356" t="s">
        <v>1886</v>
      </c>
      <c r="O129" s="356" t="s">
        <v>2788</v>
      </c>
      <c r="P129" s="356" t="s">
        <v>2869</v>
      </c>
    </row>
    <row r="130" spans="1:18" x14ac:dyDescent="0.35">
      <c r="A130" s="357">
        <v>129</v>
      </c>
      <c r="B130" s="357">
        <v>18</v>
      </c>
      <c r="C130" s="357">
        <v>2</v>
      </c>
      <c r="D130" s="357" t="str">
        <f>IF(①申請書!$E$2=B130,"連携","")</f>
        <v/>
      </c>
      <c r="E130" s="356" t="str">
        <f>IF(D130="","",COUNTIF($D$2:D130,"連携"))</f>
        <v/>
      </c>
      <c r="F130" s="357">
        <v>91215</v>
      </c>
      <c r="G130" s="356" t="s">
        <v>47</v>
      </c>
      <c r="H130" s="356" t="s">
        <v>2908</v>
      </c>
      <c r="I130" s="356" t="s">
        <v>2912</v>
      </c>
      <c r="J130" s="357" t="s">
        <v>1799</v>
      </c>
      <c r="K130" s="357">
        <v>1110101337</v>
      </c>
      <c r="L130" s="357" t="s">
        <v>1492</v>
      </c>
      <c r="M130" s="356" t="s">
        <v>415</v>
      </c>
      <c r="N130" s="356" t="s">
        <v>2913</v>
      </c>
      <c r="O130" s="356" t="s">
        <v>2802</v>
      </c>
      <c r="P130" s="356" t="s">
        <v>2914</v>
      </c>
    </row>
    <row r="131" spans="1:18" x14ac:dyDescent="0.35">
      <c r="A131" s="357">
        <v>130</v>
      </c>
      <c r="B131" s="357">
        <v>18</v>
      </c>
      <c r="C131" s="357">
        <v>3</v>
      </c>
      <c r="D131" s="357" t="str">
        <f>IF(①申請書!$E$2=B131,"連携","")</f>
        <v/>
      </c>
      <c r="E131" s="356" t="str">
        <f>IF(D131="","",COUNTIF($D$2:D131,"連携"))</f>
        <v/>
      </c>
      <c r="F131" s="357">
        <v>91273</v>
      </c>
      <c r="G131" s="356" t="s">
        <v>47</v>
      </c>
      <c r="H131" s="356" t="s">
        <v>2908</v>
      </c>
      <c r="I131" s="356" t="s">
        <v>62</v>
      </c>
      <c r="J131" s="357" t="s">
        <v>1801</v>
      </c>
      <c r="K131" s="357">
        <v>1116507982</v>
      </c>
      <c r="L131" s="357" t="s">
        <v>435</v>
      </c>
      <c r="M131" s="356" t="s">
        <v>415</v>
      </c>
      <c r="N131" s="356" t="s">
        <v>1918</v>
      </c>
      <c r="O131" s="356" t="s">
        <v>2788</v>
      </c>
      <c r="P131" s="356" t="s">
        <v>2898</v>
      </c>
    </row>
    <row r="132" spans="1:18" x14ac:dyDescent="0.35">
      <c r="A132" s="357">
        <v>131</v>
      </c>
      <c r="B132" s="357">
        <v>18</v>
      </c>
      <c r="C132" s="357">
        <v>4</v>
      </c>
      <c r="D132" s="357" t="str">
        <f>IF(①申請書!$E$2=B132,"連携","")</f>
        <v/>
      </c>
      <c r="E132" s="356" t="str">
        <f>IF(D132="","",COUNTIF($D$2:D132,"連携"))</f>
        <v/>
      </c>
      <c r="F132" s="357">
        <v>91717</v>
      </c>
      <c r="G132" s="356" t="s">
        <v>47</v>
      </c>
      <c r="H132" s="356" t="s">
        <v>2908</v>
      </c>
      <c r="I132" s="356" t="s">
        <v>1561</v>
      </c>
      <c r="J132" s="357" t="s">
        <v>1803</v>
      </c>
      <c r="K132" s="357">
        <v>1110401315</v>
      </c>
      <c r="L132" s="357" t="s">
        <v>1560</v>
      </c>
      <c r="M132" s="356" t="s">
        <v>415</v>
      </c>
      <c r="N132" s="356" t="s">
        <v>2915</v>
      </c>
      <c r="O132" s="356" t="s">
        <v>2802</v>
      </c>
      <c r="P132" s="356" t="s">
        <v>2916</v>
      </c>
    </row>
    <row r="133" spans="1:18" ht="18" x14ac:dyDescent="0.35">
      <c r="A133" s="352">
        <v>132</v>
      </c>
      <c r="B133" s="353">
        <v>19</v>
      </c>
      <c r="C133" s="353">
        <v>0</v>
      </c>
      <c r="D133" s="353"/>
      <c r="E133" s="354" t="str">
        <f>IF(D133="","",COUNTIF($D$2:D133,"連携"))</f>
        <v/>
      </c>
      <c r="F133" s="353">
        <v>91734</v>
      </c>
      <c r="G133" s="354" t="s">
        <v>2887</v>
      </c>
      <c r="H133" s="354" t="s">
        <v>2529</v>
      </c>
      <c r="I133" s="354" t="s">
        <v>2917</v>
      </c>
      <c r="J133" s="353" t="s">
        <v>7</v>
      </c>
      <c r="K133" s="353">
        <v>1116300297</v>
      </c>
      <c r="L133" s="353" t="s">
        <v>424</v>
      </c>
      <c r="M133" s="354" t="s">
        <v>2909</v>
      </c>
      <c r="N133" s="354" t="s">
        <v>2918</v>
      </c>
      <c r="O133" s="354" t="s">
        <v>2802</v>
      </c>
      <c r="P133" s="354" t="s">
        <v>2919</v>
      </c>
      <c r="Q133" s="355"/>
      <c r="R133" s="355"/>
    </row>
    <row r="134" spans="1:18" x14ac:dyDescent="0.35">
      <c r="A134" s="357">
        <v>133</v>
      </c>
      <c r="B134" s="357">
        <v>19</v>
      </c>
      <c r="C134" s="357">
        <v>1</v>
      </c>
      <c r="D134" s="357" t="str">
        <f>IF(①申請書!$E$2=B134,"連携","")</f>
        <v/>
      </c>
      <c r="E134" s="356" t="str">
        <f>IF(D134="","",COUNTIF($D$2:D134,"連携"))</f>
        <v/>
      </c>
      <c r="F134" s="357">
        <v>91027</v>
      </c>
      <c r="G134" s="356" t="s">
        <v>47</v>
      </c>
      <c r="H134" s="356" t="s">
        <v>2529</v>
      </c>
      <c r="I134" s="356" t="s">
        <v>433</v>
      </c>
      <c r="J134" s="357" t="s">
        <v>1797</v>
      </c>
      <c r="K134" s="357">
        <v>1311015262</v>
      </c>
      <c r="L134" s="357" t="s">
        <v>1456</v>
      </c>
      <c r="M134" s="356" t="s">
        <v>430</v>
      </c>
      <c r="N134" s="356" t="s">
        <v>1911</v>
      </c>
      <c r="O134" s="356" t="s">
        <v>2802</v>
      </c>
      <c r="P134" s="356" t="s">
        <v>2903</v>
      </c>
    </row>
    <row r="135" spans="1:18" x14ac:dyDescent="0.35">
      <c r="A135" s="357">
        <v>134</v>
      </c>
      <c r="B135" s="357">
        <v>19</v>
      </c>
      <c r="C135" s="357">
        <v>2</v>
      </c>
      <c r="D135" s="357" t="str">
        <f>IF(①申請書!$E$2=B135,"連携","")</f>
        <v/>
      </c>
      <c r="E135" s="356" t="str">
        <f>IF(D135="","",COUNTIF($D$2:D135,"連携"))</f>
        <v/>
      </c>
      <c r="F135" s="357">
        <v>91215</v>
      </c>
      <c r="G135" s="356" t="s">
        <v>47</v>
      </c>
      <c r="H135" s="356" t="s">
        <v>2529</v>
      </c>
      <c r="I135" s="356" t="s">
        <v>2912</v>
      </c>
      <c r="J135" s="357" t="s">
        <v>1799</v>
      </c>
      <c r="K135" s="357">
        <v>1110101337</v>
      </c>
      <c r="L135" s="357" t="s">
        <v>1492</v>
      </c>
      <c r="M135" s="356" t="s">
        <v>415</v>
      </c>
      <c r="N135" s="356" t="s">
        <v>2913</v>
      </c>
      <c r="O135" s="356" t="s">
        <v>2802</v>
      </c>
      <c r="P135" s="356" t="s">
        <v>2914</v>
      </c>
    </row>
    <row r="136" spans="1:18" x14ac:dyDescent="0.35">
      <c r="A136" s="357">
        <v>135</v>
      </c>
      <c r="B136" s="357">
        <v>19</v>
      </c>
      <c r="C136" s="357">
        <v>3</v>
      </c>
      <c r="D136" s="357" t="str">
        <f>IF(①申請書!$E$2=B136,"連携","")</f>
        <v/>
      </c>
      <c r="E136" s="356" t="str">
        <f>IF(D136="","",COUNTIF($D$2:D136,"連携"))</f>
        <v/>
      </c>
      <c r="F136" s="357">
        <v>91286</v>
      </c>
      <c r="G136" s="356" t="s">
        <v>47</v>
      </c>
      <c r="H136" s="356" t="s">
        <v>2529</v>
      </c>
      <c r="I136" s="356" t="s">
        <v>59</v>
      </c>
      <c r="J136" s="357" t="s">
        <v>1801</v>
      </c>
      <c r="K136" s="357">
        <v>1413000668</v>
      </c>
      <c r="L136" s="357" t="s">
        <v>1506</v>
      </c>
      <c r="M136" s="356" t="s">
        <v>426</v>
      </c>
      <c r="N136" s="356" t="s">
        <v>1912</v>
      </c>
      <c r="O136" s="356" t="s">
        <v>2788</v>
      </c>
      <c r="P136" s="356" t="s">
        <v>1352</v>
      </c>
    </row>
    <row r="137" spans="1:18" x14ac:dyDescent="0.35">
      <c r="A137" s="357">
        <v>136</v>
      </c>
      <c r="B137" s="357">
        <v>19</v>
      </c>
      <c r="C137" s="357">
        <v>4</v>
      </c>
      <c r="D137" s="357" t="str">
        <f>IF(①申請書!$E$2=B137,"連携","")</f>
        <v/>
      </c>
      <c r="E137" s="356" t="str">
        <f>IF(D137="","",COUNTIF($D$2:D137,"連携"))</f>
        <v/>
      </c>
      <c r="F137" s="357">
        <v>91527</v>
      </c>
      <c r="G137" s="356" t="s">
        <v>145</v>
      </c>
      <c r="H137" s="356" t="s">
        <v>2529</v>
      </c>
      <c r="I137" s="356" t="s">
        <v>60</v>
      </c>
      <c r="J137" s="357" t="s">
        <v>1803</v>
      </c>
      <c r="K137" s="357">
        <v>2010217244</v>
      </c>
      <c r="L137" s="357" t="s">
        <v>431</v>
      </c>
      <c r="M137" s="356" t="s">
        <v>432</v>
      </c>
      <c r="N137" s="356" t="s">
        <v>1913</v>
      </c>
      <c r="O137" s="356" t="s">
        <v>2788</v>
      </c>
      <c r="P137" s="356" t="s">
        <v>1406</v>
      </c>
    </row>
    <row r="138" spans="1:18" x14ac:dyDescent="0.35">
      <c r="A138" s="357">
        <v>137</v>
      </c>
      <c r="B138" s="357">
        <v>19</v>
      </c>
      <c r="C138" s="357">
        <v>5</v>
      </c>
      <c r="D138" s="357" t="str">
        <f>IF(①申請書!$E$2=B138,"連携","")</f>
        <v/>
      </c>
      <c r="E138" s="356" t="str">
        <f>IF(D138="","",COUNTIF($D$2:D138,"連携"))</f>
        <v/>
      </c>
      <c r="F138" s="357">
        <v>91603</v>
      </c>
      <c r="G138" s="356" t="s">
        <v>47</v>
      </c>
      <c r="H138" s="356" t="s">
        <v>2529</v>
      </c>
      <c r="I138" s="356" t="s">
        <v>429</v>
      </c>
      <c r="J138" s="357" t="s">
        <v>1804</v>
      </c>
      <c r="K138" s="357">
        <v>1311370071</v>
      </c>
      <c r="L138" s="357" t="s">
        <v>1914</v>
      </c>
      <c r="M138" s="356" t="s">
        <v>430</v>
      </c>
      <c r="N138" s="356" t="s">
        <v>1915</v>
      </c>
      <c r="O138" s="356" t="s">
        <v>2788</v>
      </c>
      <c r="P138" s="356" t="s">
        <v>2905</v>
      </c>
    </row>
    <row r="139" spans="1:18" x14ac:dyDescent="0.35">
      <c r="A139" s="357">
        <v>138</v>
      </c>
      <c r="B139" s="357">
        <v>19</v>
      </c>
      <c r="C139" s="357">
        <v>6</v>
      </c>
      <c r="D139" s="357" t="str">
        <f>IF(①申請書!$E$2=B139,"連携","")</f>
        <v/>
      </c>
      <c r="E139" s="356" t="str">
        <f>IF(D139="","",COUNTIF($D$2:D139,"連携"))</f>
        <v/>
      </c>
      <c r="F139" s="357">
        <v>91671</v>
      </c>
      <c r="G139" s="356" t="s">
        <v>47</v>
      </c>
      <c r="H139" s="356" t="s">
        <v>2529</v>
      </c>
      <c r="I139" s="356" t="s">
        <v>61</v>
      </c>
      <c r="J139" s="357" t="s">
        <v>1805</v>
      </c>
      <c r="K139" s="357">
        <v>1110700054</v>
      </c>
      <c r="L139" s="357" t="s">
        <v>434</v>
      </c>
      <c r="M139" s="356" t="s">
        <v>415</v>
      </c>
      <c r="N139" s="356" t="s">
        <v>1916</v>
      </c>
      <c r="O139" s="356" t="s">
        <v>2788</v>
      </c>
      <c r="P139" s="356" t="s">
        <v>2920</v>
      </c>
    </row>
    <row r="140" spans="1:18" x14ac:dyDescent="0.35">
      <c r="A140" s="357">
        <v>139</v>
      </c>
      <c r="B140" s="357">
        <v>19</v>
      </c>
      <c r="C140" s="357">
        <v>7</v>
      </c>
      <c r="D140" s="357" t="str">
        <f>IF(①申請書!$E$2=B140,"連携","")</f>
        <v/>
      </c>
      <c r="E140" s="356" t="str">
        <f>IF(D140="","",COUNTIF($D$2:D140,"連携"))</f>
        <v/>
      </c>
      <c r="F140" s="357">
        <v>91725</v>
      </c>
      <c r="G140" s="356" t="s">
        <v>47</v>
      </c>
      <c r="H140" s="356" t="s">
        <v>2529</v>
      </c>
      <c r="I140" s="356" t="s">
        <v>58</v>
      </c>
      <c r="J140" s="357" t="s">
        <v>1807</v>
      </c>
      <c r="K140" s="357">
        <v>1110402594</v>
      </c>
      <c r="L140" s="357" t="s">
        <v>425</v>
      </c>
      <c r="M140" s="356" t="s">
        <v>415</v>
      </c>
      <c r="N140" s="356" t="s">
        <v>1920</v>
      </c>
      <c r="O140" s="356" t="s">
        <v>2788</v>
      </c>
      <c r="P140" s="356" t="s">
        <v>2899</v>
      </c>
    </row>
    <row r="141" spans="1:18" x14ac:dyDescent="0.35">
      <c r="A141" s="357">
        <v>140</v>
      </c>
      <c r="B141" s="357">
        <v>19</v>
      </c>
      <c r="C141" s="357">
        <v>8</v>
      </c>
      <c r="D141" s="357" t="str">
        <f>IF(①申請書!$E$2=B141,"連携","")</f>
        <v/>
      </c>
      <c r="E141" s="356" t="str">
        <f>IF(D141="","",COUNTIF($D$2:D141,"連携"))</f>
        <v/>
      </c>
      <c r="F141" s="357">
        <v>91910</v>
      </c>
      <c r="G141" s="356" t="s">
        <v>47</v>
      </c>
      <c r="H141" s="356" t="s">
        <v>2529</v>
      </c>
      <c r="I141" s="356" t="s">
        <v>427</v>
      </c>
      <c r="J141" s="357" t="s">
        <v>1809</v>
      </c>
      <c r="K141" s="357">
        <v>1110401893</v>
      </c>
      <c r="L141" s="357" t="s">
        <v>428</v>
      </c>
      <c r="M141" s="356" t="s">
        <v>415</v>
      </c>
      <c r="N141" s="356" t="s">
        <v>1917</v>
      </c>
      <c r="O141" s="356" t="s">
        <v>2802</v>
      </c>
      <c r="P141" s="356" t="s">
        <v>2921</v>
      </c>
    </row>
    <row r="142" spans="1:18" x14ac:dyDescent="0.35">
      <c r="A142" s="357">
        <v>141</v>
      </c>
      <c r="B142" s="357">
        <v>19</v>
      </c>
      <c r="C142" s="357">
        <v>9</v>
      </c>
      <c r="D142" s="357" t="str">
        <f>IF(①申請書!$E$2=B142,"連携","")</f>
        <v/>
      </c>
      <c r="E142" s="356" t="str">
        <f>IF(D142="","",COUNTIF($D$2:D142,"連携"))</f>
        <v/>
      </c>
      <c r="F142" s="357">
        <v>91961</v>
      </c>
      <c r="G142" s="356" t="s">
        <v>47</v>
      </c>
      <c r="H142" s="356" t="s">
        <v>2529</v>
      </c>
      <c r="I142" s="356" t="s">
        <v>56</v>
      </c>
      <c r="J142" s="357" t="s">
        <v>1811</v>
      </c>
      <c r="K142" s="357">
        <v>1112702298</v>
      </c>
      <c r="L142" s="357" t="s">
        <v>423</v>
      </c>
      <c r="M142" s="356" t="s">
        <v>415</v>
      </c>
      <c r="N142" s="356" t="s">
        <v>1910</v>
      </c>
      <c r="O142" s="356" t="s">
        <v>2788</v>
      </c>
      <c r="P142" s="356" t="s">
        <v>2906</v>
      </c>
    </row>
    <row r="143" spans="1:18" ht="18" x14ac:dyDescent="0.35">
      <c r="A143" s="352">
        <v>142</v>
      </c>
      <c r="B143" s="353">
        <v>20</v>
      </c>
      <c r="C143" s="353">
        <v>0</v>
      </c>
      <c r="D143" s="353"/>
      <c r="E143" s="354" t="str">
        <f>IF(D143="","",COUNTIF($D$2:D143,"連携"))</f>
        <v/>
      </c>
      <c r="F143" s="353">
        <v>91022</v>
      </c>
      <c r="G143" s="354" t="s">
        <v>47</v>
      </c>
      <c r="H143" s="354" t="s">
        <v>2531</v>
      </c>
      <c r="I143" s="354" t="s">
        <v>71</v>
      </c>
      <c r="J143" s="353" t="s">
        <v>7</v>
      </c>
      <c r="K143" s="353">
        <v>1213910221</v>
      </c>
      <c r="L143" s="353" t="s">
        <v>1935</v>
      </c>
      <c r="M143" s="354" t="s">
        <v>407</v>
      </c>
      <c r="N143" s="354" t="s">
        <v>1936</v>
      </c>
      <c r="O143" s="354" t="s">
        <v>2788</v>
      </c>
      <c r="P143" s="354" t="s">
        <v>2922</v>
      </c>
      <c r="Q143" s="355"/>
      <c r="R143" s="355"/>
    </row>
    <row r="144" spans="1:18" x14ac:dyDescent="0.35">
      <c r="A144" s="357">
        <v>143</v>
      </c>
      <c r="B144" s="357">
        <v>20</v>
      </c>
      <c r="C144" s="357">
        <v>1</v>
      </c>
      <c r="D144" s="357" t="str">
        <f>IF(①申請書!$E$2=B144,"連携","")</f>
        <v/>
      </c>
      <c r="E144" s="356" t="str">
        <f>IF(D144="","",COUNTIF($D$2:D144,"連携"))</f>
        <v/>
      </c>
      <c r="F144" s="357">
        <v>91585</v>
      </c>
      <c r="G144" s="356" t="s">
        <v>297</v>
      </c>
      <c r="H144" s="356" t="s">
        <v>2531</v>
      </c>
      <c r="I144" s="356" t="s">
        <v>449</v>
      </c>
      <c r="J144" s="357" t="s">
        <v>1797</v>
      </c>
      <c r="K144" s="357">
        <v>4711110660</v>
      </c>
      <c r="L144" s="357" t="s">
        <v>450</v>
      </c>
      <c r="M144" s="356" t="s">
        <v>451</v>
      </c>
      <c r="N144" s="356" t="s">
        <v>1937</v>
      </c>
      <c r="O144" s="356" t="s">
        <v>2788</v>
      </c>
      <c r="P144" s="356" t="s">
        <v>1407</v>
      </c>
    </row>
    <row r="145" spans="1:18" x14ac:dyDescent="0.35">
      <c r="A145" s="357">
        <v>144</v>
      </c>
      <c r="B145" s="357">
        <v>20</v>
      </c>
      <c r="C145" s="357">
        <v>2</v>
      </c>
      <c r="D145" s="357" t="str">
        <f>IF(①申請書!$E$2=B145,"連携","")</f>
        <v/>
      </c>
      <c r="E145" s="356" t="str">
        <f>IF(D145="","",COUNTIF($D$2:D145,"連携"))</f>
        <v/>
      </c>
      <c r="F145" s="357">
        <v>91822</v>
      </c>
      <c r="G145" s="356" t="s">
        <v>297</v>
      </c>
      <c r="H145" s="356" t="s">
        <v>2531</v>
      </c>
      <c r="I145" s="356" t="s">
        <v>452</v>
      </c>
      <c r="J145" s="357" t="s">
        <v>1799</v>
      </c>
      <c r="K145" s="357">
        <v>4710412737</v>
      </c>
      <c r="L145" s="357" t="s">
        <v>1584</v>
      </c>
      <c r="M145" s="356" t="s">
        <v>451</v>
      </c>
      <c r="N145" s="356" t="s">
        <v>1938</v>
      </c>
      <c r="O145" s="356" t="s">
        <v>2802</v>
      </c>
      <c r="P145" s="356" t="s">
        <v>2923</v>
      </c>
    </row>
    <row r="146" spans="1:18" x14ac:dyDescent="0.35">
      <c r="A146" s="357">
        <v>145</v>
      </c>
      <c r="B146" s="357">
        <v>20</v>
      </c>
      <c r="C146" s="357">
        <v>3</v>
      </c>
      <c r="D146" s="357" t="str">
        <f>IF(①申請書!$E$2=B146,"連携","")</f>
        <v/>
      </c>
      <c r="E146" s="356" t="str">
        <f>IF(D146="","",COUNTIF($D$2:D146,"連携"))</f>
        <v/>
      </c>
      <c r="F146" s="357">
        <v>92012</v>
      </c>
      <c r="G146" s="356" t="s">
        <v>145</v>
      </c>
      <c r="H146" s="356" t="s">
        <v>2531</v>
      </c>
      <c r="I146" s="356" t="s">
        <v>74</v>
      </c>
      <c r="J146" s="357" t="s">
        <v>1801</v>
      </c>
      <c r="K146" s="357">
        <v>2313101954</v>
      </c>
      <c r="L146" s="357" t="s">
        <v>455</v>
      </c>
      <c r="M146" s="356" t="s">
        <v>456</v>
      </c>
      <c r="N146" s="356" t="s">
        <v>1939</v>
      </c>
      <c r="O146" s="356" t="s">
        <v>2802</v>
      </c>
      <c r="P146" s="356" t="s">
        <v>2924</v>
      </c>
    </row>
    <row r="147" spans="1:18" x14ac:dyDescent="0.35">
      <c r="A147" s="357">
        <v>146</v>
      </c>
      <c r="B147" s="357">
        <v>20</v>
      </c>
      <c r="C147" s="357">
        <v>4</v>
      </c>
      <c r="D147" s="357" t="str">
        <f>IF(①申請書!$E$2=B147,"連携","")</f>
        <v/>
      </c>
      <c r="E147" s="356" t="str">
        <f>IF(D147="","",COUNTIF($D$2:D147,"連携"))</f>
        <v/>
      </c>
      <c r="F147" s="357">
        <v>92110</v>
      </c>
      <c r="G147" s="356" t="s">
        <v>5</v>
      </c>
      <c r="H147" s="356" t="s">
        <v>2531</v>
      </c>
      <c r="I147" s="356" t="s">
        <v>18</v>
      </c>
      <c r="J147" s="357" t="s">
        <v>1803</v>
      </c>
      <c r="K147" s="357">
        <v>114613078</v>
      </c>
      <c r="L147" s="357" t="s">
        <v>357</v>
      </c>
      <c r="M147" s="356" t="s">
        <v>5</v>
      </c>
      <c r="N147" s="356" t="s">
        <v>1835</v>
      </c>
      <c r="O147" s="356" t="s">
        <v>2788</v>
      </c>
      <c r="P147" s="356" t="s">
        <v>2790</v>
      </c>
    </row>
    <row r="148" spans="1:18" x14ac:dyDescent="0.35">
      <c r="A148" s="357">
        <v>147</v>
      </c>
      <c r="B148" s="357">
        <v>20</v>
      </c>
      <c r="C148" s="357">
        <v>5</v>
      </c>
      <c r="D148" s="357" t="str">
        <f>IF(①申請書!$E$2=B148,"連携","")</f>
        <v/>
      </c>
      <c r="E148" s="356" t="str">
        <f>IF(D148="","",COUNTIF($D$2:D148,"連携"))</f>
        <v/>
      </c>
      <c r="F148" s="357">
        <v>92130</v>
      </c>
      <c r="G148" s="356" t="s">
        <v>1940</v>
      </c>
      <c r="H148" s="356" t="s">
        <v>2531</v>
      </c>
      <c r="I148" s="356" t="s">
        <v>73</v>
      </c>
      <c r="J148" s="357" t="s">
        <v>1804</v>
      </c>
      <c r="K148" s="357">
        <v>3310116243</v>
      </c>
      <c r="L148" s="357" t="s">
        <v>453</v>
      </c>
      <c r="M148" s="356" t="s">
        <v>454</v>
      </c>
      <c r="N148" s="356" t="s">
        <v>1941</v>
      </c>
      <c r="O148" s="356" t="s">
        <v>2788</v>
      </c>
      <c r="P148" s="356" t="s">
        <v>2925</v>
      </c>
    </row>
    <row r="149" spans="1:18" x14ac:dyDescent="0.35">
      <c r="A149" s="357">
        <v>148</v>
      </c>
      <c r="B149" s="357">
        <v>20</v>
      </c>
      <c r="C149" s="357">
        <v>6</v>
      </c>
      <c r="D149" s="357" t="str">
        <f>IF(①申請書!$E$2=B149,"連携","")</f>
        <v/>
      </c>
      <c r="E149" s="356" t="str">
        <f>IF(D149="","",COUNTIF($D$2:D149,"連携"))</f>
        <v/>
      </c>
      <c r="F149" s="357">
        <v>92277</v>
      </c>
      <c r="G149" s="356" t="s">
        <v>19</v>
      </c>
      <c r="H149" s="356" t="s">
        <v>2531</v>
      </c>
      <c r="I149" s="356" t="s">
        <v>46</v>
      </c>
      <c r="J149" s="357" t="s">
        <v>1805</v>
      </c>
      <c r="K149" s="357">
        <v>710417841</v>
      </c>
      <c r="L149" s="357" t="s">
        <v>398</v>
      </c>
      <c r="M149" s="356" t="s">
        <v>378</v>
      </c>
      <c r="N149" s="356" t="s">
        <v>1883</v>
      </c>
      <c r="O149" s="356" t="s">
        <v>2802</v>
      </c>
      <c r="P149" s="356" t="s">
        <v>2866</v>
      </c>
    </row>
    <row r="150" spans="1:18" ht="18" x14ac:dyDescent="0.35">
      <c r="A150" s="352">
        <v>149</v>
      </c>
      <c r="B150" s="353">
        <v>21</v>
      </c>
      <c r="C150" s="353">
        <v>0</v>
      </c>
      <c r="D150" s="353"/>
      <c r="E150" s="354" t="str">
        <f>IF(D150="","",COUNTIF($D$2:D150,"連携"))</f>
        <v/>
      </c>
      <c r="F150" s="353">
        <v>91257</v>
      </c>
      <c r="G150" s="354" t="s">
        <v>2887</v>
      </c>
      <c r="H150" s="354" t="s">
        <v>2534</v>
      </c>
      <c r="I150" s="354" t="s">
        <v>2926</v>
      </c>
      <c r="J150" s="353" t="s">
        <v>7</v>
      </c>
      <c r="K150" s="353">
        <v>1210110684</v>
      </c>
      <c r="L150" s="353" t="s">
        <v>457</v>
      </c>
      <c r="M150" s="354" t="s">
        <v>2927</v>
      </c>
      <c r="N150" s="354" t="s">
        <v>2928</v>
      </c>
      <c r="O150" s="354" t="s">
        <v>2788</v>
      </c>
      <c r="P150" s="354" t="s">
        <v>2929</v>
      </c>
      <c r="Q150" s="355"/>
      <c r="R150" s="355"/>
    </row>
    <row r="151" spans="1:18" ht="18" x14ac:dyDescent="0.35">
      <c r="A151" s="357">
        <v>150</v>
      </c>
      <c r="B151" s="359">
        <v>22</v>
      </c>
      <c r="C151" s="359">
        <v>0</v>
      </c>
      <c r="D151" s="359"/>
      <c r="E151" s="360" t="str">
        <f>IF(D151="","",COUNTIF($D$2:D151,"連携"))</f>
        <v/>
      </c>
      <c r="F151" s="359">
        <v>91260</v>
      </c>
      <c r="G151" s="360" t="s">
        <v>47</v>
      </c>
      <c r="H151" s="360" t="s">
        <v>2536</v>
      </c>
      <c r="I151" s="360" t="s">
        <v>75</v>
      </c>
      <c r="J151" s="359" t="s">
        <v>7</v>
      </c>
      <c r="K151" s="359">
        <v>1219210014</v>
      </c>
      <c r="L151" s="359" t="s">
        <v>1502</v>
      </c>
      <c r="M151" s="360" t="s">
        <v>407</v>
      </c>
      <c r="N151" s="360" t="s">
        <v>1942</v>
      </c>
      <c r="O151" s="360" t="s">
        <v>2788</v>
      </c>
      <c r="P151" s="360" t="s">
        <v>2930</v>
      </c>
    </row>
    <row r="152" spans="1:18" x14ac:dyDescent="0.35">
      <c r="A152" s="357">
        <v>151</v>
      </c>
      <c r="B152" s="357">
        <v>22</v>
      </c>
      <c r="C152" s="357">
        <v>1</v>
      </c>
      <c r="D152" s="357" t="str">
        <f>IF(①申請書!$E$2=B152,"連携","")</f>
        <v/>
      </c>
      <c r="E152" s="356" t="str">
        <f>IF(D152="","",COUNTIF($D$2:D152,"連携"))</f>
        <v/>
      </c>
      <c r="F152" s="357">
        <v>91025</v>
      </c>
      <c r="G152" s="356" t="s">
        <v>47</v>
      </c>
      <c r="H152" s="356" t="s">
        <v>2536</v>
      </c>
      <c r="I152" s="356" t="s">
        <v>77</v>
      </c>
      <c r="J152" s="357" t="s">
        <v>1797</v>
      </c>
      <c r="K152" s="357">
        <v>1212811214</v>
      </c>
      <c r="L152" s="357" t="s">
        <v>1455</v>
      </c>
      <c r="M152" s="356" t="s">
        <v>407</v>
      </c>
      <c r="N152" s="356" t="s">
        <v>1943</v>
      </c>
      <c r="O152" s="356" t="s">
        <v>2788</v>
      </c>
      <c r="P152" s="356" t="s">
        <v>1408</v>
      </c>
    </row>
    <row r="153" spans="1:18" x14ac:dyDescent="0.35">
      <c r="A153" s="357">
        <v>152</v>
      </c>
      <c r="B153" s="357">
        <v>22</v>
      </c>
      <c r="C153" s="357">
        <v>2</v>
      </c>
      <c r="D153" s="357" t="str">
        <f>IF(①申請書!$E$2=B153,"連携","")</f>
        <v/>
      </c>
      <c r="E153" s="356" t="str">
        <f>IF(D153="","",COUNTIF($D$2:D153,"連携"))</f>
        <v/>
      </c>
      <c r="F153" s="357">
        <v>91158</v>
      </c>
      <c r="G153" s="356" t="s">
        <v>47</v>
      </c>
      <c r="H153" s="356" t="s">
        <v>2536</v>
      </c>
      <c r="I153" s="356" t="s">
        <v>462</v>
      </c>
      <c r="J153" s="357" t="s">
        <v>1799</v>
      </c>
      <c r="K153" s="357">
        <v>1313870169</v>
      </c>
      <c r="L153" s="357" t="s">
        <v>463</v>
      </c>
      <c r="M153" s="356" t="s">
        <v>407</v>
      </c>
      <c r="N153" s="356" t="s">
        <v>1944</v>
      </c>
      <c r="O153" s="356" t="s">
        <v>2802</v>
      </c>
      <c r="P153" s="356" t="s">
        <v>2931</v>
      </c>
    </row>
    <row r="154" spans="1:18" x14ac:dyDescent="0.35">
      <c r="A154" s="357">
        <v>153</v>
      </c>
      <c r="B154" s="357">
        <v>22</v>
      </c>
      <c r="C154" s="357">
        <v>3</v>
      </c>
      <c r="D154" s="357" t="str">
        <f>IF(①申請書!$E$2=B154,"連携","")</f>
        <v/>
      </c>
      <c r="E154" s="356" t="str">
        <f>IF(D154="","",COUNTIF($D$2:D154,"連携"))</f>
        <v/>
      </c>
      <c r="F154" s="357">
        <v>91257</v>
      </c>
      <c r="G154" s="356" t="s">
        <v>47</v>
      </c>
      <c r="H154" s="356" t="s">
        <v>2536</v>
      </c>
      <c r="I154" s="356" t="s">
        <v>76</v>
      </c>
      <c r="J154" s="357" t="s">
        <v>1801</v>
      </c>
      <c r="K154" s="357">
        <v>1210110684</v>
      </c>
      <c r="L154" s="357" t="s">
        <v>457</v>
      </c>
      <c r="M154" s="356" t="s">
        <v>407</v>
      </c>
      <c r="N154" s="356" t="s">
        <v>1945</v>
      </c>
      <c r="O154" s="356" t="s">
        <v>2788</v>
      </c>
      <c r="P154" s="356" t="s">
        <v>1322</v>
      </c>
    </row>
    <row r="155" spans="1:18" x14ac:dyDescent="0.35">
      <c r="A155" s="357">
        <v>154</v>
      </c>
      <c r="B155" s="357">
        <v>22</v>
      </c>
      <c r="C155" s="357">
        <v>4</v>
      </c>
      <c r="D155" s="357" t="str">
        <f>IF(①申請書!$E$2=B155,"連携","")</f>
        <v/>
      </c>
      <c r="E155" s="356" t="str">
        <f>IF(D155="","",COUNTIF($D$2:D155,"連携"))</f>
        <v/>
      </c>
      <c r="F155" s="357">
        <v>91259</v>
      </c>
      <c r="G155" s="356" t="s">
        <v>47</v>
      </c>
      <c r="H155" s="356" t="s">
        <v>2536</v>
      </c>
      <c r="I155" s="356" t="s">
        <v>78</v>
      </c>
      <c r="J155" s="357" t="s">
        <v>1803</v>
      </c>
      <c r="K155" s="357">
        <v>1214210639</v>
      </c>
      <c r="L155" s="357" t="s">
        <v>468</v>
      </c>
      <c r="M155" s="356" t="s">
        <v>407</v>
      </c>
      <c r="N155" s="356" t="s">
        <v>1946</v>
      </c>
      <c r="O155" s="356" t="s">
        <v>2802</v>
      </c>
      <c r="P155" s="356" t="s">
        <v>1349</v>
      </c>
    </row>
    <row r="156" spans="1:18" x14ac:dyDescent="0.35">
      <c r="A156" s="357">
        <v>155</v>
      </c>
      <c r="B156" s="357">
        <v>22</v>
      </c>
      <c r="C156" s="357">
        <v>5</v>
      </c>
      <c r="D156" s="357" t="str">
        <f>IF(①申請書!$E$2=B156,"連携","")</f>
        <v/>
      </c>
      <c r="E156" s="356" t="str">
        <f>IF(D156="","",COUNTIF($D$2:D156,"連携"))</f>
        <v/>
      </c>
      <c r="F156" s="357">
        <v>91261</v>
      </c>
      <c r="G156" s="356" t="s">
        <v>47</v>
      </c>
      <c r="H156" s="356" t="s">
        <v>2536</v>
      </c>
      <c r="I156" s="356" t="s">
        <v>458</v>
      </c>
      <c r="J156" s="357" t="s">
        <v>1804</v>
      </c>
      <c r="K156" s="357">
        <v>1210110171</v>
      </c>
      <c r="L156" s="357" t="s">
        <v>459</v>
      </c>
      <c r="M156" s="356" t="s">
        <v>407</v>
      </c>
      <c r="N156" s="356" t="s">
        <v>1947</v>
      </c>
      <c r="O156" s="356" t="s">
        <v>2802</v>
      </c>
      <c r="P156" s="356" t="s">
        <v>2932</v>
      </c>
    </row>
    <row r="157" spans="1:18" x14ac:dyDescent="0.35">
      <c r="A157" s="357">
        <v>156</v>
      </c>
      <c r="B157" s="357">
        <v>22</v>
      </c>
      <c r="C157" s="357">
        <v>6</v>
      </c>
      <c r="D157" s="357" t="str">
        <f>IF(①申請書!$E$2=B157,"連携","")</f>
        <v/>
      </c>
      <c r="E157" s="356" t="str">
        <f>IF(D157="","",COUNTIF($D$2:D157,"連携"))</f>
        <v/>
      </c>
      <c r="F157" s="357">
        <v>91266</v>
      </c>
      <c r="G157" s="356" t="s">
        <v>47</v>
      </c>
      <c r="H157" s="356" t="s">
        <v>2536</v>
      </c>
      <c r="I157" s="356" t="s">
        <v>70</v>
      </c>
      <c r="J157" s="357" t="s">
        <v>1805</v>
      </c>
      <c r="K157" s="357">
        <v>1210610147</v>
      </c>
      <c r="L157" s="357" t="s">
        <v>1503</v>
      </c>
      <c r="M157" s="356" t="s">
        <v>407</v>
      </c>
      <c r="N157" s="356" t="s">
        <v>1931</v>
      </c>
      <c r="O157" s="356" t="s">
        <v>2802</v>
      </c>
      <c r="P157" s="356" t="s">
        <v>1351</v>
      </c>
    </row>
    <row r="158" spans="1:18" x14ac:dyDescent="0.35">
      <c r="A158" s="357">
        <v>157</v>
      </c>
      <c r="B158" s="357">
        <v>22</v>
      </c>
      <c r="C158" s="357">
        <v>7</v>
      </c>
      <c r="D158" s="357" t="str">
        <f>IF(①申請書!$E$2=B158,"連携","")</f>
        <v/>
      </c>
      <c r="E158" s="356" t="str">
        <f>IF(D158="","",COUNTIF($D$2:D158,"連携"))</f>
        <v/>
      </c>
      <c r="F158" s="357">
        <v>91321</v>
      </c>
      <c r="G158" s="356" t="s">
        <v>47</v>
      </c>
      <c r="H158" s="356" t="s">
        <v>2536</v>
      </c>
      <c r="I158" s="356" t="s">
        <v>466</v>
      </c>
      <c r="J158" s="357" t="s">
        <v>1807</v>
      </c>
      <c r="K158" s="357">
        <v>1210112524</v>
      </c>
      <c r="L158" s="357" t="s">
        <v>467</v>
      </c>
      <c r="M158" s="356" t="s">
        <v>430</v>
      </c>
      <c r="N158" s="356" t="s">
        <v>1948</v>
      </c>
      <c r="O158" s="356" t="s">
        <v>2786</v>
      </c>
      <c r="P158" s="356" t="s">
        <v>2933</v>
      </c>
    </row>
    <row r="159" spans="1:18" x14ac:dyDescent="0.35">
      <c r="A159" s="357">
        <v>158</v>
      </c>
      <c r="B159" s="357">
        <v>22</v>
      </c>
      <c r="C159" s="357">
        <v>8</v>
      </c>
      <c r="D159" s="357" t="str">
        <f>IF(①申請書!$E$2=B159,"連携","")</f>
        <v/>
      </c>
      <c r="E159" s="356" t="str">
        <f>IF(D159="","",COUNTIF($D$2:D159,"連携"))</f>
        <v/>
      </c>
      <c r="F159" s="357">
        <v>91326</v>
      </c>
      <c r="G159" s="356" t="s">
        <v>47</v>
      </c>
      <c r="H159" s="356" t="s">
        <v>2536</v>
      </c>
      <c r="I159" s="356" t="s">
        <v>1736</v>
      </c>
      <c r="J159" s="357" t="s">
        <v>1809</v>
      </c>
      <c r="K159" s="357">
        <v>1214211363</v>
      </c>
      <c r="L159" s="357" t="s">
        <v>1949</v>
      </c>
      <c r="M159" s="356" t="s">
        <v>407</v>
      </c>
      <c r="N159" s="356" t="s">
        <v>1950</v>
      </c>
      <c r="O159" s="356" t="s">
        <v>2802</v>
      </c>
      <c r="P159" s="356" t="s">
        <v>1951</v>
      </c>
    </row>
    <row r="160" spans="1:18" x14ac:dyDescent="0.35">
      <c r="A160" s="357">
        <v>159</v>
      </c>
      <c r="B160" s="357">
        <v>22</v>
      </c>
      <c r="C160" s="357">
        <v>9</v>
      </c>
      <c r="D160" s="357" t="str">
        <f>IF(①申請書!$E$2=B160,"連携","")</f>
        <v/>
      </c>
      <c r="E160" s="356" t="str">
        <f>IF(D160="","",COUNTIF($D$2:D160,"連携"))</f>
        <v/>
      </c>
      <c r="F160" s="357">
        <v>92061</v>
      </c>
      <c r="G160" s="356" t="s">
        <v>47</v>
      </c>
      <c r="H160" s="356" t="s">
        <v>2536</v>
      </c>
      <c r="I160" s="356" t="s">
        <v>447</v>
      </c>
      <c r="J160" s="357" t="s">
        <v>1811</v>
      </c>
      <c r="K160" s="357">
        <v>1219110016</v>
      </c>
      <c r="L160" s="357" t="s">
        <v>448</v>
      </c>
      <c r="M160" s="356" t="s">
        <v>407</v>
      </c>
      <c r="N160" s="356" t="s">
        <v>1932</v>
      </c>
      <c r="O160" s="356" t="s">
        <v>2802</v>
      </c>
      <c r="P160" s="356" t="s">
        <v>2934</v>
      </c>
    </row>
    <row r="161" spans="1:18" x14ac:dyDescent="0.35">
      <c r="A161" s="357">
        <v>160</v>
      </c>
      <c r="B161" s="357">
        <v>22</v>
      </c>
      <c r="C161" s="357">
        <v>10</v>
      </c>
      <c r="D161" s="357" t="str">
        <f>IF(①申請書!$E$2=B161,"連携","")</f>
        <v/>
      </c>
      <c r="E161" s="356" t="str">
        <f>IF(D161="","",COUNTIF($D$2:D161,"連携"))</f>
        <v/>
      </c>
      <c r="F161" s="357">
        <v>92229</v>
      </c>
      <c r="G161" s="356" t="s">
        <v>47</v>
      </c>
      <c r="H161" s="356" t="s">
        <v>2536</v>
      </c>
      <c r="I161" s="356" t="s">
        <v>464</v>
      </c>
      <c r="J161" s="357" t="s">
        <v>1813</v>
      </c>
      <c r="K161" s="357">
        <v>1211010149</v>
      </c>
      <c r="L161" s="357" t="s">
        <v>465</v>
      </c>
      <c r="M161" s="356" t="s">
        <v>407</v>
      </c>
      <c r="N161" s="356" t="s">
        <v>1952</v>
      </c>
      <c r="O161" s="356" t="s">
        <v>2788</v>
      </c>
      <c r="P161" s="356" t="s">
        <v>2935</v>
      </c>
    </row>
    <row r="162" spans="1:18" x14ac:dyDescent="0.35">
      <c r="A162" s="357">
        <v>161</v>
      </c>
      <c r="B162" s="357">
        <v>22</v>
      </c>
      <c r="C162" s="357">
        <v>11</v>
      </c>
      <c r="D162" s="357" t="str">
        <f>IF(①申請書!$E$2=B162,"連携","")</f>
        <v/>
      </c>
      <c r="E162" s="356" t="str">
        <f>IF(D162="","",COUNTIF($D$2:D162,"連携"))</f>
        <v/>
      </c>
      <c r="F162" s="357">
        <v>92338</v>
      </c>
      <c r="G162" s="356" t="s">
        <v>47</v>
      </c>
      <c r="H162" s="356" t="s">
        <v>2536</v>
      </c>
      <c r="I162" s="356" t="s">
        <v>460</v>
      </c>
      <c r="J162" s="357" t="s">
        <v>1815</v>
      </c>
      <c r="K162" s="357">
        <v>1210210971</v>
      </c>
      <c r="L162" s="357" t="s">
        <v>461</v>
      </c>
      <c r="M162" s="356" t="s">
        <v>407</v>
      </c>
      <c r="N162" s="356" t="s">
        <v>1953</v>
      </c>
      <c r="O162" s="356" t="s">
        <v>2802</v>
      </c>
      <c r="P162" s="356" t="s">
        <v>2936</v>
      </c>
    </row>
    <row r="163" spans="1:18" ht="18" x14ac:dyDescent="0.35">
      <c r="A163" s="352">
        <v>162</v>
      </c>
      <c r="B163" s="353">
        <v>23</v>
      </c>
      <c r="C163" s="353">
        <v>0</v>
      </c>
      <c r="D163" s="353"/>
      <c r="E163" s="354" t="str">
        <f>IF(D163="","",COUNTIF($D$2:D163,"連携"))</f>
        <v/>
      </c>
      <c r="F163" s="353">
        <v>91266</v>
      </c>
      <c r="G163" s="354" t="s">
        <v>47</v>
      </c>
      <c r="H163" s="354" t="s">
        <v>2538</v>
      </c>
      <c r="I163" s="354" t="s">
        <v>70</v>
      </c>
      <c r="J163" s="353" t="s">
        <v>7</v>
      </c>
      <c r="K163" s="353">
        <v>1212811214</v>
      </c>
      <c r="L163" s="353" t="s">
        <v>1503</v>
      </c>
      <c r="M163" s="354" t="s">
        <v>407</v>
      </c>
      <c r="N163" s="354" t="s">
        <v>1931</v>
      </c>
      <c r="O163" s="354" t="s">
        <v>2802</v>
      </c>
      <c r="P163" s="354" t="s">
        <v>1351</v>
      </c>
      <c r="Q163" s="355"/>
      <c r="R163" s="355"/>
    </row>
    <row r="164" spans="1:18" x14ac:dyDescent="0.35">
      <c r="A164" s="357">
        <v>163</v>
      </c>
      <c r="B164" s="357">
        <v>23</v>
      </c>
      <c r="C164" s="357">
        <v>1</v>
      </c>
      <c r="D164" s="357" t="str">
        <f>IF(①申請書!$E$2=B164,"連携","")</f>
        <v/>
      </c>
      <c r="E164" s="356" t="str">
        <f>IF(D164="","",COUNTIF($D$2:D164,"連携"))</f>
        <v/>
      </c>
      <c r="F164" s="357">
        <v>92061</v>
      </c>
      <c r="G164" s="356" t="s">
        <v>47</v>
      </c>
      <c r="H164" s="356" t="s">
        <v>2538</v>
      </c>
      <c r="I164" s="356" t="s">
        <v>447</v>
      </c>
      <c r="J164" s="357" t="s">
        <v>1797</v>
      </c>
      <c r="K164" s="357">
        <v>1214211363</v>
      </c>
      <c r="L164" s="357" t="s">
        <v>448</v>
      </c>
      <c r="M164" s="356" t="s">
        <v>407</v>
      </c>
      <c r="N164" s="356" t="s">
        <v>1932</v>
      </c>
      <c r="O164" s="356" t="s">
        <v>2802</v>
      </c>
      <c r="P164" s="356" t="s">
        <v>2934</v>
      </c>
    </row>
    <row r="165" spans="1:18" ht="18" x14ac:dyDescent="0.35">
      <c r="A165" s="352">
        <v>164</v>
      </c>
      <c r="B165" s="353">
        <v>24</v>
      </c>
      <c r="C165" s="353">
        <v>0</v>
      </c>
      <c r="D165" s="353"/>
      <c r="E165" s="354" t="str">
        <f>IF(D165="","",COUNTIF($D$2:D165,"連携"))</f>
        <v/>
      </c>
      <c r="F165" s="353">
        <v>92398</v>
      </c>
      <c r="G165" s="354" t="s">
        <v>47</v>
      </c>
      <c r="H165" s="354" t="s">
        <v>2540</v>
      </c>
      <c r="I165" s="354" t="s">
        <v>63</v>
      </c>
      <c r="J165" s="353" t="s">
        <v>7</v>
      </c>
      <c r="K165" s="353">
        <v>1214312591</v>
      </c>
      <c r="L165" s="353" t="s">
        <v>1621</v>
      </c>
      <c r="M165" s="354" t="s">
        <v>407</v>
      </c>
      <c r="N165" s="354" t="s">
        <v>1919</v>
      </c>
      <c r="O165" s="354" t="s">
        <v>2802</v>
      </c>
      <c r="P165" s="354" t="s">
        <v>2900</v>
      </c>
      <c r="Q165" s="355"/>
      <c r="R165" s="355"/>
    </row>
    <row r="166" spans="1:18" x14ac:dyDescent="0.35">
      <c r="A166" s="357">
        <v>165</v>
      </c>
      <c r="B166" s="357">
        <v>24</v>
      </c>
      <c r="C166" s="357">
        <v>1</v>
      </c>
      <c r="D166" s="357" t="str">
        <f>IF(①申請書!$E$2=B166,"連携","")</f>
        <v/>
      </c>
      <c r="E166" s="356" t="str">
        <f>IF(D166="","",COUNTIF($D$2:D166,"連携"))</f>
        <v/>
      </c>
      <c r="F166" s="357">
        <v>91230</v>
      </c>
      <c r="G166" s="356" t="s">
        <v>47</v>
      </c>
      <c r="H166" s="356" t="s">
        <v>2540</v>
      </c>
      <c r="I166" s="356" t="s">
        <v>2556</v>
      </c>
      <c r="J166" s="357" t="s">
        <v>1797</v>
      </c>
      <c r="K166" s="357">
        <v>1310915413</v>
      </c>
      <c r="L166" s="357" t="s">
        <v>1933</v>
      </c>
      <c r="M166" s="356" t="s">
        <v>430</v>
      </c>
      <c r="N166" s="356" t="s">
        <v>1934</v>
      </c>
      <c r="O166" s="356" t="s">
        <v>2788</v>
      </c>
      <c r="P166" s="356" t="s">
        <v>2937</v>
      </c>
    </row>
    <row r="167" spans="1:18" x14ac:dyDescent="0.35">
      <c r="A167" s="357">
        <v>166</v>
      </c>
      <c r="B167" s="357">
        <v>24</v>
      </c>
      <c r="C167" s="357">
        <v>2</v>
      </c>
      <c r="D167" s="357" t="str">
        <f>IF(①申請書!$E$2=B167,"連携","")</f>
        <v/>
      </c>
      <c r="E167" s="356" t="str">
        <f>IF(D167="","",COUNTIF($D$2:D167,"連携"))</f>
        <v/>
      </c>
      <c r="F167" s="357">
        <v>91273</v>
      </c>
      <c r="G167" s="356" t="s">
        <v>47</v>
      </c>
      <c r="H167" s="356" t="s">
        <v>2540</v>
      </c>
      <c r="I167" s="356" t="s">
        <v>62</v>
      </c>
      <c r="J167" s="357" t="s">
        <v>1799</v>
      </c>
      <c r="K167" s="357">
        <v>1116507982</v>
      </c>
      <c r="L167" s="357" t="s">
        <v>435</v>
      </c>
      <c r="M167" s="356" t="s">
        <v>415</v>
      </c>
      <c r="N167" s="356" t="s">
        <v>1918</v>
      </c>
      <c r="O167" s="356" t="s">
        <v>2788</v>
      </c>
      <c r="P167" s="356" t="s">
        <v>2898</v>
      </c>
    </row>
    <row r="168" spans="1:18" ht="18" x14ac:dyDescent="0.35">
      <c r="A168" s="352">
        <v>167</v>
      </c>
      <c r="B168" s="353">
        <v>25</v>
      </c>
      <c r="C168" s="353">
        <v>0</v>
      </c>
      <c r="D168" s="353"/>
      <c r="E168" s="354" t="str">
        <f>IF(D168="","",COUNTIF($D$2:D168,"連携"))</f>
        <v/>
      </c>
      <c r="F168" s="353">
        <v>91070</v>
      </c>
      <c r="G168" s="354" t="s">
        <v>47</v>
      </c>
      <c r="H168" s="354" t="s">
        <v>2002</v>
      </c>
      <c r="I168" s="354" t="s">
        <v>1464</v>
      </c>
      <c r="J168" s="353" t="s">
        <v>7</v>
      </c>
      <c r="K168" s="353">
        <v>1313619285</v>
      </c>
      <c r="L168" s="353" t="s">
        <v>1463</v>
      </c>
      <c r="M168" s="354" t="s">
        <v>430</v>
      </c>
      <c r="N168" s="354" t="s">
        <v>2001</v>
      </c>
      <c r="O168" s="354" t="s">
        <v>2788</v>
      </c>
      <c r="P168" s="354" t="s">
        <v>2938</v>
      </c>
      <c r="Q168" s="355"/>
      <c r="R168" s="355"/>
    </row>
    <row r="169" spans="1:18" ht="18" x14ac:dyDescent="0.35">
      <c r="A169" s="357">
        <v>168</v>
      </c>
      <c r="B169" s="359">
        <v>26</v>
      </c>
      <c r="C169" s="359">
        <v>0</v>
      </c>
      <c r="D169" s="359"/>
      <c r="E169" s="360" t="str">
        <f>IF(D169="","",COUNTIF($D$2:D169,"連携"))</f>
        <v/>
      </c>
      <c r="F169" s="359">
        <v>91089</v>
      </c>
      <c r="G169" s="360" t="s">
        <v>47</v>
      </c>
      <c r="H169" s="360" t="s">
        <v>2544</v>
      </c>
      <c r="I169" s="360" t="s">
        <v>532</v>
      </c>
      <c r="J169" s="359" t="s">
        <v>7</v>
      </c>
      <c r="K169" s="359">
        <v>1310870923</v>
      </c>
      <c r="L169" s="359" t="s">
        <v>1467</v>
      </c>
      <c r="M169" s="360" t="s">
        <v>430</v>
      </c>
      <c r="N169" s="360" t="s">
        <v>2020</v>
      </c>
      <c r="O169" s="360" t="s">
        <v>2788</v>
      </c>
      <c r="P169" s="360" t="s">
        <v>2939</v>
      </c>
    </row>
    <row r="170" spans="1:18" x14ac:dyDescent="0.35">
      <c r="A170" s="357">
        <v>169</v>
      </c>
      <c r="B170" s="357">
        <v>26</v>
      </c>
      <c r="C170" s="357">
        <v>1</v>
      </c>
      <c r="D170" s="357" t="str">
        <f>IF(①申請書!$E$2=B170,"連携","")</f>
        <v/>
      </c>
      <c r="E170" s="356" t="str">
        <f>IF(D170="","",COUNTIF($D$2:D170,"連携"))</f>
        <v/>
      </c>
      <c r="F170" s="357">
        <v>91147</v>
      </c>
      <c r="G170" s="356" t="s">
        <v>47</v>
      </c>
      <c r="H170" s="356" t="s">
        <v>2544</v>
      </c>
      <c r="I170" s="356" t="s">
        <v>80</v>
      </c>
      <c r="J170" s="357" t="s">
        <v>1797</v>
      </c>
      <c r="K170" s="357">
        <v>1318616104</v>
      </c>
      <c r="L170" s="357" t="s">
        <v>476</v>
      </c>
      <c r="M170" s="356" t="s">
        <v>430</v>
      </c>
      <c r="N170" s="356" t="s">
        <v>1898</v>
      </c>
      <c r="O170" s="356" t="s">
        <v>2788</v>
      </c>
      <c r="P170" s="356" t="s">
        <v>1341</v>
      </c>
    </row>
    <row r="171" spans="1:18" x14ac:dyDescent="0.35">
      <c r="A171" s="357">
        <v>170</v>
      </c>
      <c r="B171" s="357">
        <v>26</v>
      </c>
      <c r="C171" s="357">
        <v>2</v>
      </c>
      <c r="D171" s="357" t="str">
        <f>IF(①申請書!$E$2=B171,"連携","")</f>
        <v/>
      </c>
      <c r="E171" s="356" t="str">
        <f>IF(D171="","",COUNTIF($D$2:D171,"連携"))</f>
        <v/>
      </c>
      <c r="F171" s="357">
        <v>91178</v>
      </c>
      <c r="G171" s="356" t="s">
        <v>47</v>
      </c>
      <c r="H171" s="356" t="s">
        <v>2544</v>
      </c>
      <c r="I171" s="356" t="s">
        <v>124</v>
      </c>
      <c r="J171" s="357" t="s">
        <v>1799</v>
      </c>
      <c r="K171" s="357">
        <v>1310110098</v>
      </c>
      <c r="L171" s="357" t="s">
        <v>2039</v>
      </c>
      <c r="M171" s="356" t="s">
        <v>430</v>
      </c>
      <c r="N171" s="356" t="s">
        <v>2040</v>
      </c>
      <c r="O171" s="356" t="s">
        <v>2788</v>
      </c>
      <c r="P171" s="356" t="s">
        <v>1418</v>
      </c>
    </row>
    <row r="172" spans="1:18" x14ac:dyDescent="0.35">
      <c r="A172" s="357">
        <v>171</v>
      </c>
      <c r="B172" s="357">
        <v>26</v>
      </c>
      <c r="C172" s="357">
        <v>3</v>
      </c>
      <c r="D172" s="357" t="str">
        <f>IF(①申請書!$E$2=B172,"連携","")</f>
        <v/>
      </c>
      <c r="E172" s="356" t="str">
        <f>IF(D172="","",COUNTIF($D$2:D172,"連携"))</f>
        <v/>
      </c>
      <c r="F172" s="357">
        <v>91251</v>
      </c>
      <c r="G172" s="356" t="s">
        <v>47</v>
      </c>
      <c r="H172" s="356" t="s">
        <v>2544</v>
      </c>
      <c r="I172" s="356" t="s">
        <v>117</v>
      </c>
      <c r="J172" s="357" t="s">
        <v>1801</v>
      </c>
      <c r="K172" s="357">
        <v>1310270751</v>
      </c>
      <c r="L172" s="357" t="s">
        <v>527</v>
      </c>
      <c r="M172" s="356" t="s">
        <v>430</v>
      </c>
      <c r="N172" s="356" t="s">
        <v>2013</v>
      </c>
      <c r="O172" s="356" t="s">
        <v>2788</v>
      </c>
      <c r="P172" s="356" t="s">
        <v>2940</v>
      </c>
    </row>
    <row r="173" spans="1:18" x14ac:dyDescent="0.35">
      <c r="A173" s="357">
        <v>172</v>
      </c>
      <c r="B173" s="357">
        <v>26</v>
      </c>
      <c r="C173" s="357">
        <v>4</v>
      </c>
      <c r="D173" s="357" t="str">
        <f>IF(①申請書!$E$2=B173,"連携","")</f>
        <v/>
      </c>
      <c r="E173" s="356" t="str">
        <f>IF(D173="","",COUNTIF($D$2:D173,"連携"))</f>
        <v/>
      </c>
      <c r="F173" s="357">
        <v>91312</v>
      </c>
      <c r="G173" s="356" t="s">
        <v>47</v>
      </c>
      <c r="H173" s="356" t="s">
        <v>2544</v>
      </c>
      <c r="I173" s="356" t="s">
        <v>116</v>
      </c>
      <c r="J173" s="357" t="s">
        <v>1803</v>
      </c>
      <c r="K173" s="357">
        <v>1310415042</v>
      </c>
      <c r="L173" s="357" t="s">
        <v>1511</v>
      </c>
      <c r="M173" s="356" t="s">
        <v>430</v>
      </c>
      <c r="N173" s="356" t="s">
        <v>1987</v>
      </c>
      <c r="O173" s="356" t="s">
        <v>2788</v>
      </c>
      <c r="P173" s="356" t="s">
        <v>2941</v>
      </c>
    </row>
    <row r="174" spans="1:18" x14ac:dyDescent="0.35">
      <c r="A174" s="357">
        <v>173</v>
      </c>
      <c r="B174" s="357">
        <v>26</v>
      </c>
      <c r="C174" s="357">
        <v>5</v>
      </c>
      <c r="D174" s="357" t="str">
        <f>IF(①申請書!$E$2=B174,"連携","")</f>
        <v/>
      </c>
      <c r="E174" s="356" t="str">
        <f>IF(D174="","",COUNTIF($D$2:D174,"連携"))</f>
        <v/>
      </c>
      <c r="F174" s="357">
        <v>91319</v>
      </c>
      <c r="G174" s="356" t="s">
        <v>47</v>
      </c>
      <c r="H174" s="356" t="s">
        <v>2544</v>
      </c>
      <c r="I174" s="356" t="s">
        <v>535</v>
      </c>
      <c r="J174" s="357" t="s">
        <v>1804</v>
      </c>
      <c r="K174" s="357">
        <v>1310570945</v>
      </c>
      <c r="L174" s="357" t="s">
        <v>536</v>
      </c>
      <c r="M174" s="356" t="s">
        <v>430</v>
      </c>
      <c r="N174" s="356" t="s">
        <v>2014</v>
      </c>
      <c r="O174" s="356" t="s">
        <v>2788</v>
      </c>
      <c r="P174" s="356" t="s">
        <v>2884</v>
      </c>
    </row>
    <row r="175" spans="1:18" x14ac:dyDescent="0.35">
      <c r="A175" s="357">
        <v>174</v>
      </c>
      <c r="B175" s="357">
        <v>26</v>
      </c>
      <c r="C175" s="357">
        <v>6</v>
      </c>
      <c r="D175" s="357" t="str">
        <f>IF(①申請書!$E$2=B175,"連携","")</f>
        <v/>
      </c>
      <c r="E175" s="356" t="str">
        <f>IF(D175="","",COUNTIF($D$2:D175,"連携"))</f>
        <v/>
      </c>
      <c r="F175" s="357">
        <v>91341</v>
      </c>
      <c r="G175" s="356" t="s">
        <v>47</v>
      </c>
      <c r="H175" s="356" t="s">
        <v>2544</v>
      </c>
      <c r="I175" s="356" t="s">
        <v>120</v>
      </c>
      <c r="J175" s="357" t="s">
        <v>1805</v>
      </c>
      <c r="K175" s="357">
        <v>1311315233</v>
      </c>
      <c r="L175" s="357" t="s">
        <v>2026</v>
      </c>
      <c r="M175" s="356" t="s">
        <v>430</v>
      </c>
      <c r="N175" s="356" t="s">
        <v>2027</v>
      </c>
      <c r="O175" s="356" t="s">
        <v>2802</v>
      </c>
      <c r="P175" s="356" t="s">
        <v>1417</v>
      </c>
    </row>
    <row r="176" spans="1:18" x14ac:dyDescent="0.35">
      <c r="A176" s="357">
        <v>175</v>
      </c>
      <c r="B176" s="357">
        <v>26</v>
      </c>
      <c r="C176" s="357">
        <v>7</v>
      </c>
      <c r="D176" s="357" t="str">
        <f>IF(①申請書!$E$2=B176,"連携","")</f>
        <v/>
      </c>
      <c r="E176" s="356" t="str">
        <f>IF(D176="","",COUNTIF($D$2:D176,"連携"))</f>
        <v/>
      </c>
      <c r="F176" s="357">
        <v>91357</v>
      </c>
      <c r="G176" s="356" t="s">
        <v>145</v>
      </c>
      <c r="H176" s="356" t="s">
        <v>2544</v>
      </c>
      <c r="I176" s="356" t="s">
        <v>546</v>
      </c>
      <c r="J176" s="357" t="s">
        <v>1807</v>
      </c>
      <c r="K176" s="357">
        <v>1618010035</v>
      </c>
      <c r="L176" s="357" t="s">
        <v>547</v>
      </c>
      <c r="M176" s="356" t="s">
        <v>548</v>
      </c>
      <c r="N176" s="356" t="s">
        <v>2041</v>
      </c>
      <c r="O176" s="356" t="s">
        <v>2802</v>
      </c>
      <c r="P176" s="356" t="s">
        <v>2942</v>
      </c>
    </row>
    <row r="177" spans="1:18" x14ac:dyDescent="0.35">
      <c r="A177" s="357">
        <v>176</v>
      </c>
      <c r="B177" s="357">
        <v>26</v>
      </c>
      <c r="C177" s="357">
        <v>8</v>
      </c>
      <c r="D177" s="357" t="str">
        <f>IF(①申請書!$E$2=B177,"連携","")</f>
        <v/>
      </c>
      <c r="E177" s="356" t="str">
        <f>IF(D177="","",COUNTIF($D$2:D177,"連携"))</f>
        <v/>
      </c>
      <c r="F177" s="357">
        <v>91669</v>
      </c>
      <c r="G177" s="356" t="s">
        <v>47</v>
      </c>
      <c r="H177" s="356" t="s">
        <v>2544</v>
      </c>
      <c r="I177" s="356" t="s">
        <v>2943</v>
      </c>
      <c r="J177" s="357" t="s">
        <v>1809</v>
      </c>
      <c r="K177" s="357">
        <v>1212415743</v>
      </c>
      <c r="L177" s="357" t="s">
        <v>545</v>
      </c>
      <c r="M177" s="356" t="s">
        <v>407</v>
      </c>
      <c r="N177" s="356" t="s">
        <v>2042</v>
      </c>
      <c r="O177" s="356" t="s">
        <v>2788</v>
      </c>
      <c r="P177" s="356" t="s">
        <v>2944</v>
      </c>
    </row>
    <row r="178" spans="1:18" x14ac:dyDescent="0.35">
      <c r="A178" s="357">
        <v>177</v>
      </c>
      <c r="B178" s="357">
        <v>26</v>
      </c>
      <c r="C178" s="357">
        <v>9</v>
      </c>
      <c r="D178" s="357" t="str">
        <f>IF(①申請書!$E$2=B178,"連携","")</f>
        <v/>
      </c>
      <c r="E178" s="356" t="str">
        <f>IF(D178="","",COUNTIF($D$2:D178,"連携"))</f>
        <v/>
      </c>
      <c r="F178" s="357">
        <v>92126</v>
      </c>
      <c r="G178" s="356" t="s">
        <v>47</v>
      </c>
      <c r="H178" s="356" t="s">
        <v>2544</v>
      </c>
      <c r="I178" s="356" t="s">
        <v>125</v>
      </c>
      <c r="J178" s="357" t="s">
        <v>1811</v>
      </c>
      <c r="K178" s="357">
        <v>1110203091</v>
      </c>
      <c r="L178" s="357" t="s">
        <v>549</v>
      </c>
      <c r="M178" s="356" t="s">
        <v>415</v>
      </c>
      <c r="N178" s="356" t="s">
        <v>2043</v>
      </c>
      <c r="O178" s="356" t="s">
        <v>2788</v>
      </c>
      <c r="P178" s="356" t="s">
        <v>2945</v>
      </c>
    </row>
    <row r="179" spans="1:18" ht="18" x14ac:dyDescent="0.35">
      <c r="A179" s="352">
        <v>178</v>
      </c>
      <c r="B179" s="353">
        <v>27</v>
      </c>
      <c r="C179" s="353">
        <v>0</v>
      </c>
      <c r="D179" s="353"/>
      <c r="E179" s="354" t="str">
        <f>IF(D179="","",COUNTIF($D$2:D179,"連携"))</f>
        <v/>
      </c>
      <c r="F179" s="353">
        <v>91127</v>
      </c>
      <c r="G179" s="354" t="s">
        <v>47</v>
      </c>
      <c r="H179" s="354" t="s">
        <v>2546</v>
      </c>
      <c r="I179" s="354" t="s">
        <v>126</v>
      </c>
      <c r="J179" s="353" t="s">
        <v>7</v>
      </c>
      <c r="K179" s="353">
        <v>1310415067</v>
      </c>
      <c r="L179" s="353" t="s">
        <v>2044</v>
      </c>
      <c r="M179" s="354" t="s">
        <v>430</v>
      </c>
      <c r="N179" s="354" t="s">
        <v>2045</v>
      </c>
      <c r="O179" s="354" t="s">
        <v>2788</v>
      </c>
      <c r="P179" s="354" t="s">
        <v>2946</v>
      </c>
      <c r="Q179" s="355"/>
      <c r="R179" s="355"/>
    </row>
    <row r="180" spans="1:18" x14ac:dyDescent="0.35">
      <c r="A180" s="357">
        <v>179</v>
      </c>
      <c r="B180" s="357">
        <v>27</v>
      </c>
      <c r="C180" s="357">
        <v>1</v>
      </c>
      <c r="D180" s="357" t="str">
        <f>IF(①申請書!$E$2=B180,"連携","")</f>
        <v/>
      </c>
      <c r="E180" s="356" t="str">
        <f>IF(D180="","",COUNTIF($D$2:D180,"連携"))</f>
        <v/>
      </c>
      <c r="F180" s="357">
        <v>91056</v>
      </c>
      <c r="G180" s="356" t="s">
        <v>47</v>
      </c>
      <c r="H180" s="356" t="s">
        <v>2546</v>
      </c>
      <c r="I180" s="356" t="s">
        <v>91</v>
      </c>
      <c r="J180" s="357" t="s">
        <v>1797</v>
      </c>
      <c r="K180" s="357">
        <v>1410302224</v>
      </c>
      <c r="L180" s="357" t="s">
        <v>493</v>
      </c>
      <c r="M180" s="356" t="s">
        <v>426</v>
      </c>
      <c r="N180" s="356" t="s">
        <v>2046</v>
      </c>
      <c r="O180" s="356" t="s">
        <v>2788</v>
      </c>
      <c r="P180" s="356" t="s">
        <v>1412</v>
      </c>
    </row>
    <row r="181" spans="1:18" x14ac:dyDescent="0.35">
      <c r="A181" s="357">
        <v>180</v>
      </c>
      <c r="B181" s="357">
        <v>27</v>
      </c>
      <c r="C181" s="357">
        <v>2</v>
      </c>
      <c r="D181" s="357" t="str">
        <f>IF(①申請書!$E$2=B181,"連携","")</f>
        <v/>
      </c>
      <c r="E181" s="356" t="str">
        <f>IF(D181="","",COUNTIF($D$2:D181,"連携"))</f>
        <v/>
      </c>
      <c r="F181" s="357">
        <v>91070</v>
      </c>
      <c r="G181" s="356" t="s">
        <v>47</v>
      </c>
      <c r="H181" s="356" t="s">
        <v>2546</v>
      </c>
      <c r="I181" s="356" t="s">
        <v>1464</v>
      </c>
      <c r="J181" s="357" t="s">
        <v>1799</v>
      </c>
      <c r="K181" s="357">
        <v>910113851</v>
      </c>
      <c r="L181" s="357" t="s">
        <v>1463</v>
      </c>
      <c r="M181" s="356" t="s">
        <v>430</v>
      </c>
      <c r="N181" s="356" t="s">
        <v>2001</v>
      </c>
      <c r="O181" s="356" t="s">
        <v>2788</v>
      </c>
      <c r="P181" s="356" t="s">
        <v>2938</v>
      </c>
    </row>
    <row r="182" spans="1:18" x14ac:dyDescent="0.35">
      <c r="A182" s="357">
        <v>181</v>
      </c>
      <c r="B182" s="357">
        <v>27</v>
      </c>
      <c r="C182" s="357">
        <v>3</v>
      </c>
      <c r="D182" s="357" t="str">
        <f>IF(①申請書!$E$2=B182,"連携","")</f>
        <v/>
      </c>
      <c r="E182" s="356" t="str">
        <f>IF(D182="","",COUNTIF($D$2:D182,"連携"))</f>
        <v/>
      </c>
      <c r="F182" s="357">
        <v>91076</v>
      </c>
      <c r="G182" s="356" t="s">
        <v>47</v>
      </c>
      <c r="H182" s="356" t="s">
        <v>2546</v>
      </c>
      <c r="I182" s="356" t="s">
        <v>496</v>
      </c>
      <c r="J182" s="357" t="s">
        <v>1801</v>
      </c>
      <c r="K182" s="357">
        <v>1318615288</v>
      </c>
      <c r="L182" s="357" t="s">
        <v>497</v>
      </c>
      <c r="M182" s="356" t="s">
        <v>410</v>
      </c>
      <c r="N182" s="356" t="s">
        <v>1967</v>
      </c>
      <c r="O182" s="356" t="s">
        <v>2802</v>
      </c>
      <c r="P182" s="356" t="s">
        <v>2947</v>
      </c>
    </row>
    <row r="183" spans="1:18" x14ac:dyDescent="0.35">
      <c r="A183" s="357">
        <v>182</v>
      </c>
      <c r="B183" s="357">
        <v>27</v>
      </c>
      <c r="C183" s="357">
        <v>4</v>
      </c>
      <c r="D183" s="357" t="str">
        <f>IF(①申請書!$E$2=B183,"連携","")</f>
        <v/>
      </c>
      <c r="E183" s="356" t="str">
        <f>IF(D183="","",COUNTIF($D$2:D183,"連携"))</f>
        <v/>
      </c>
      <c r="F183" s="357">
        <v>91147</v>
      </c>
      <c r="G183" s="356" t="s">
        <v>47</v>
      </c>
      <c r="H183" s="356" t="s">
        <v>2546</v>
      </c>
      <c r="I183" s="356" t="s">
        <v>80</v>
      </c>
      <c r="J183" s="357" t="s">
        <v>1803</v>
      </c>
      <c r="K183" s="357">
        <v>1412001451</v>
      </c>
      <c r="L183" s="357" t="s">
        <v>476</v>
      </c>
      <c r="M183" s="356" t="s">
        <v>430</v>
      </c>
      <c r="N183" s="356" t="s">
        <v>1898</v>
      </c>
      <c r="O183" s="356" t="s">
        <v>2788</v>
      </c>
      <c r="P183" s="356" t="s">
        <v>1341</v>
      </c>
    </row>
    <row r="184" spans="1:18" x14ac:dyDescent="0.35">
      <c r="A184" s="357">
        <v>183</v>
      </c>
      <c r="B184" s="357">
        <v>27</v>
      </c>
      <c r="C184" s="357">
        <v>5</v>
      </c>
      <c r="D184" s="357" t="str">
        <f>IF(①申請書!$E$2=B184,"連携","")</f>
        <v/>
      </c>
      <c r="E184" s="356" t="str">
        <f>IF(D184="","",COUNTIF($D$2:D184,"連携"))</f>
        <v/>
      </c>
      <c r="F184" s="357">
        <v>91148</v>
      </c>
      <c r="G184" s="356" t="s">
        <v>47</v>
      </c>
      <c r="H184" s="356" t="s">
        <v>2546</v>
      </c>
      <c r="I184" s="356" t="s">
        <v>405</v>
      </c>
      <c r="J184" s="357" t="s">
        <v>1804</v>
      </c>
      <c r="K184" s="357">
        <v>1212712404</v>
      </c>
      <c r="L184" s="357" t="s">
        <v>406</v>
      </c>
      <c r="M184" s="356" t="s">
        <v>407</v>
      </c>
      <c r="N184" s="356" t="s">
        <v>1886</v>
      </c>
      <c r="O184" s="356" t="s">
        <v>2788</v>
      </c>
      <c r="P184" s="356" t="s">
        <v>2869</v>
      </c>
    </row>
    <row r="185" spans="1:18" x14ac:dyDescent="0.35">
      <c r="A185" s="357">
        <v>184</v>
      </c>
      <c r="B185" s="357">
        <v>27</v>
      </c>
      <c r="C185" s="357">
        <v>6</v>
      </c>
      <c r="D185" s="357" t="str">
        <f>IF(①申請書!$E$2=B185,"連携","")</f>
        <v/>
      </c>
      <c r="E185" s="356" t="str">
        <f>IF(D185="","",COUNTIF($D$2:D185,"連携"))</f>
        <v/>
      </c>
      <c r="F185" s="357">
        <v>91244</v>
      </c>
      <c r="G185" s="356" t="s">
        <v>47</v>
      </c>
      <c r="H185" s="356" t="s">
        <v>2546</v>
      </c>
      <c r="I185" s="356" t="s">
        <v>127</v>
      </c>
      <c r="J185" s="357" t="s">
        <v>1805</v>
      </c>
      <c r="K185" s="357">
        <v>1313015716</v>
      </c>
      <c r="L185" s="357" t="s">
        <v>550</v>
      </c>
      <c r="M185" s="356" t="s">
        <v>387</v>
      </c>
      <c r="N185" s="356" t="s">
        <v>2047</v>
      </c>
      <c r="O185" s="356" t="s">
        <v>2788</v>
      </c>
      <c r="P185" s="356" t="s">
        <v>2948</v>
      </c>
    </row>
    <row r="186" spans="1:18" x14ac:dyDescent="0.35">
      <c r="A186" s="357">
        <v>185</v>
      </c>
      <c r="B186" s="357">
        <v>27</v>
      </c>
      <c r="C186" s="357">
        <v>7</v>
      </c>
      <c r="D186" s="357" t="str">
        <f>IF(①申請書!$E$2=B186,"連携","")</f>
        <v/>
      </c>
      <c r="E186" s="356" t="str">
        <f>IF(D186="","",COUNTIF($D$2:D186,"連携"))</f>
        <v/>
      </c>
      <c r="F186" s="357">
        <v>91255</v>
      </c>
      <c r="G186" s="356" t="s">
        <v>145</v>
      </c>
      <c r="H186" s="356" t="s">
        <v>2546</v>
      </c>
      <c r="I186" s="356" t="s">
        <v>131</v>
      </c>
      <c r="J186" s="357" t="s">
        <v>1807</v>
      </c>
      <c r="K186" s="357">
        <v>915110399</v>
      </c>
      <c r="L186" s="357" t="s">
        <v>554</v>
      </c>
      <c r="M186" s="356" t="s">
        <v>555</v>
      </c>
      <c r="N186" s="356" t="s">
        <v>2048</v>
      </c>
      <c r="O186" s="356" t="s">
        <v>2788</v>
      </c>
      <c r="P186" s="356" t="s">
        <v>2949</v>
      </c>
    </row>
    <row r="187" spans="1:18" x14ac:dyDescent="0.35">
      <c r="A187" s="357">
        <v>186</v>
      </c>
      <c r="B187" s="357">
        <v>27</v>
      </c>
      <c r="C187" s="357">
        <v>8</v>
      </c>
      <c r="D187" s="357" t="str">
        <f>IF(①申請書!$E$2=B187,"連携","")</f>
        <v/>
      </c>
      <c r="E187" s="356" t="str">
        <f>IF(D187="","",COUNTIF($D$2:D187,"連携"))</f>
        <v/>
      </c>
      <c r="F187" s="357">
        <v>91265</v>
      </c>
      <c r="G187" s="356" t="s">
        <v>47</v>
      </c>
      <c r="H187" s="356" t="s">
        <v>2546</v>
      </c>
      <c r="I187" s="356" t="s">
        <v>128</v>
      </c>
      <c r="J187" s="357" t="s">
        <v>1809</v>
      </c>
      <c r="K187" s="357">
        <v>1415000054</v>
      </c>
      <c r="L187" s="357" t="s">
        <v>551</v>
      </c>
      <c r="M187" s="356" t="s">
        <v>426</v>
      </c>
      <c r="N187" s="356" t="s">
        <v>2049</v>
      </c>
      <c r="O187" s="356" t="s">
        <v>2802</v>
      </c>
      <c r="P187" s="356" t="s">
        <v>1350</v>
      </c>
    </row>
    <row r="188" spans="1:18" x14ac:dyDescent="0.35">
      <c r="A188" s="357">
        <v>187</v>
      </c>
      <c r="B188" s="357">
        <v>27</v>
      </c>
      <c r="C188" s="357">
        <v>9</v>
      </c>
      <c r="D188" s="357" t="str">
        <f>IF(①申請書!$E$2=B188,"連携","")</f>
        <v/>
      </c>
      <c r="E188" s="356" t="str">
        <f>IF(D188="","",COUNTIF($D$2:D188,"連携"))</f>
        <v/>
      </c>
      <c r="F188" s="357">
        <v>91301</v>
      </c>
      <c r="G188" s="356" t="s">
        <v>47</v>
      </c>
      <c r="H188" s="356" t="s">
        <v>2546</v>
      </c>
      <c r="I188" s="356" t="s">
        <v>101</v>
      </c>
      <c r="J188" s="357" t="s">
        <v>1811</v>
      </c>
      <c r="K188" s="357">
        <v>1313619285</v>
      </c>
      <c r="L188" s="357" t="s">
        <v>1990</v>
      </c>
      <c r="M188" s="356" t="s">
        <v>430</v>
      </c>
      <c r="N188" s="356" t="s">
        <v>1991</v>
      </c>
      <c r="O188" s="356" t="s">
        <v>2788</v>
      </c>
      <c r="P188" s="356" t="s">
        <v>2950</v>
      </c>
    </row>
    <row r="189" spans="1:18" x14ac:dyDescent="0.35">
      <c r="A189" s="357">
        <v>188</v>
      </c>
      <c r="B189" s="357">
        <v>27</v>
      </c>
      <c r="C189" s="357">
        <v>10</v>
      </c>
      <c r="D189" s="357" t="str">
        <f>IF(①申請書!$E$2=B189,"連携","")</f>
        <v/>
      </c>
      <c r="E189" s="356" t="str">
        <f>IF(D189="","",COUNTIF($D$2:D189,"連携"))</f>
        <v/>
      </c>
      <c r="F189" s="357">
        <v>91334</v>
      </c>
      <c r="G189" s="356" t="s">
        <v>47</v>
      </c>
      <c r="H189" s="356" t="s">
        <v>2546</v>
      </c>
      <c r="I189" s="356" t="s">
        <v>552</v>
      </c>
      <c r="J189" s="357" t="s">
        <v>1813</v>
      </c>
      <c r="K189" s="357">
        <v>1310370767</v>
      </c>
      <c r="L189" s="357" t="s">
        <v>553</v>
      </c>
      <c r="M189" s="356" t="s">
        <v>410</v>
      </c>
      <c r="N189" s="356" t="s">
        <v>1899</v>
      </c>
      <c r="O189" s="356" t="s">
        <v>2802</v>
      </c>
      <c r="P189" s="356" t="s">
        <v>2881</v>
      </c>
    </row>
    <row r="190" spans="1:18" x14ac:dyDescent="0.35">
      <c r="A190" s="357">
        <v>189</v>
      </c>
      <c r="B190" s="357">
        <v>27</v>
      </c>
      <c r="C190" s="357">
        <v>11</v>
      </c>
      <c r="D190" s="357" t="str">
        <f>IF(①申請書!$E$2=B190,"連携","")</f>
        <v/>
      </c>
      <c r="E190" s="356" t="str">
        <f>IF(D190="","",COUNTIF($D$2:D190,"連携"))</f>
        <v/>
      </c>
      <c r="F190" s="357">
        <v>91381</v>
      </c>
      <c r="G190" s="356" t="s">
        <v>47</v>
      </c>
      <c r="H190" s="356" t="s">
        <v>2546</v>
      </c>
      <c r="I190" s="356" t="s">
        <v>2951</v>
      </c>
      <c r="J190" s="357" t="s">
        <v>1815</v>
      </c>
      <c r="K190" s="357">
        <v>915110373</v>
      </c>
      <c r="L190" s="357" t="s">
        <v>2952</v>
      </c>
      <c r="M190" s="356" t="s">
        <v>430</v>
      </c>
      <c r="N190" s="356" t="s">
        <v>2953</v>
      </c>
      <c r="O190" s="356" t="s">
        <v>2788</v>
      </c>
      <c r="P190" s="356" t="s">
        <v>2954</v>
      </c>
    </row>
    <row r="191" spans="1:18" x14ac:dyDescent="0.35">
      <c r="A191" s="357">
        <v>190</v>
      </c>
      <c r="B191" s="357">
        <v>27</v>
      </c>
      <c r="C191" s="357">
        <v>12</v>
      </c>
      <c r="D191" s="357" t="str">
        <f>IF(①申請書!$E$2=B191,"連携","")</f>
        <v/>
      </c>
      <c r="E191" s="356" t="str">
        <f>IF(D191="","",COUNTIF($D$2:D191,"連携"))</f>
        <v/>
      </c>
      <c r="F191" s="357">
        <v>91407</v>
      </c>
      <c r="G191" s="356" t="s">
        <v>47</v>
      </c>
      <c r="H191" s="356" t="s">
        <v>2546</v>
      </c>
      <c r="I191" s="356" t="s">
        <v>87</v>
      </c>
      <c r="J191" s="357" t="s">
        <v>1818</v>
      </c>
      <c r="K191" s="357">
        <v>916210115</v>
      </c>
      <c r="L191" s="357" t="s">
        <v>489</v>
      </c>
      <c r="M191" s="356" t="s">
        <v>410</v>
      </c>
      <c r="N191" s="356" t="s">
        <v>1969</v>
      </c>
      <c r="O191" s="356" t="s">
        <v>2802</v>
      </c>
      <c r="P191" s="356" t="s">
        <v>2885</v>
      </c>
    </row>
    <row r="192" spans="1:18" x14ac:dyDescent="0.35">
      <c r="A192" s="357">
        <v>191</v>
      </c>
      <c r="B192" s="357">
        <v>27</v>
      </c>
      <c r="C192" s="357">
        <v>13</v>
      </c>
      <c r="D192" s="357" t="str">
        <f>IF(①申請書!$E$2=B192,"連携","")</f>
        <v/>
      </c>
      <c r="E192" s="356" t="str">
        <f>IF(D192="","",COUNTIF($D$2:D192,"連携"))</f>
        <v/>
      </c>
      <c r="F192" s="357">
        <v>91452</v>
      </c>
      <c r="G192" s="356" t="s">
        <v>47</v>
      </c>
      <c r="H192" s="356" t="s">
        <v>2546</v>
      </c>
      <c r="I192" s="356" t="s">
        <v>528</v>
      </c>
      <c r="J192" s="357" t="s">
        <v>1820</v>
      </c>
      <c r="K192" s="357">
        <v>1318616104</v>
      </c>
      <c r="L192" s="357" t="s">
        <v>1532</v>
      </c>
      <c r="M192" s="356" t="s">
        <v>430</v>
      </c>
      <c r="N192" s="356" t="s">
        <v>2019</v>
      </c>
      <c r="O192" s="356" t="s">
        <v>2788</v>
      </c>
      <c r="P192" s="356" t="s">
        <v>2955</v>
      </c>
    </row>
    <row r="193" spans="1:18" x14ac:dyDescent="0.35">
      <c r="A193" s="357">
        <v>192</v>
      </c>
      <c r="B193" s="357">
        <v>27</v>
      </c>
      <c r="C193" s="357">
        <v>14</v>
      </c>
      <c r="D193" s="357" t="str">
        <f>IF(①申請書!$E$2=B193,"連携","")</f>
        <v/>
      </c>
      <c r="E193" s="356" t="str">
        <f>IF(D193="","",COUNTIF($D$2:D193,"連携"))</f>
        <v/>
      </c>
      <c r="F193" s="357">
        <v>91459</v>
      </c>
      <c r="G193" s="356" t="s">
        <v>47</v>
      </c>
      <c r="H193" s="356" t="s">
        <v>2546</v>
      </c>
      <c r="I193" s="356" t="s">
        <v>86</v>
      </c>
      <c r="J193" s="357" t="s">
        <v>1822</v>
      </c>
      <c r="K193" s="357">
        <v>1219110057</v>
      </c>
      <c r="L193" s="357" t="s">
        <v>488</v>
      </c>
      <c r="M193" s="356" t="s">
        <v>426</v>
      </c>
      <c r="N193" s="356" t="s">
        <v>1972</v>
      </c>
      <c r="O193" s="356" t="s">
        <v>2788</v>
      </c>
      <c r="P193" s="356" t="s">
        <v>1364</v>
      </c>
    </row>
    <row r="194" spans="1:18" x14ac:dyDescent="0.35">
      <c r="A194" s="357">
        <v>193</v>
      </c>
      <c r="B194" s="357">
        <v>27</v>
      </c>
      <c r="C194" s="357">
        <v>15</v>
      </c>
      <c r="D194" s="357" t="str">
        <f>IF(①申請書!$E$2=B194,"連携","")</f>
        <v/>
      </c>
      <c r="E194" s="356" t="str">
        <f>IF(D194="","",COUNTIF($D$2:D194,"連携"))</f>
        <v/>
      </c>
      <c r="F194" s="357">
        <v>91530</v>
      </c>
      <c r="G194" s="356" t="s">
        <v>47</v>
      </c>
      <c r="H194" s="356" t="s">
        <v>2546</v>
      </c>
      <c r="I194" s="356" t="s">
        <v>129</v>
      </c>
      <c r="J194" s="357" t="s">
        <v>1824</v>
      </c>
      <c r="K194" s="357">
        <v>810110056</v>
      </c>
      <c r="L194" s="357" t="s">
        <v>1540</v>
      </c>
      <c r="M194" s="356" t="s">
        <v>407</v>
      </c>
      <c r="N194" s="356" t="s">
        <v>2050</v>
      </c>
      <c r="O194" s="356" t="s">
        <v>2788</v>
      </c>
      <c r="P194" s="356" t="s">
        <v>1419</v>
      </c>
    </row>
    <row r="195" spans="1:18" x14ac:dyDescent="0.35">
      <c r="A195" s="357">
        <v>194</v>
      </c>
      <c r="B195" s="357">
        <v>27</v>
      </c>
      <c r="C195" s="357">
        <v>16</v>
      </c>
      <c r="D195" s="357" t="str">
        <f>IF(①申請書!$E$2=B195,"連携","")</f>
        <v/>
      </c>
      <c r="E195" s="356" t="str">
        <f>IF(D195="","",COUNTIF($D$2:D195,"連携"))</f>
        <v/>
      </c>
      <c r="F195" s="357">
        <v>91604</v>
      </c>
      <c r="G195" s="356" t="s">
        <v>47</v>
      </c>
      <c r="H195" s="356" t="s">
        <v>2546</v>
      </c>
      <c r="I195" s="356" t="s">
        <v>130</v>
      </c>
      <c r="J195" s="357" t="s">
        <v>1826</v>
      </c>
      <c r="K195" s="357">
        <v>2214160075</v>
      </c>
      <c r="L195" s="357" t="s">
        <v>2051</v>
      </c>
      <c r="M195" s="356" t="s">
        <v>430</v>
      </c>
      <c r="N195" s="356" t="s">
        <v>2052</v>
      </c>
      <c r="O195" s="356" t="s">
        <v>2802</v>
      </c>
      <c r="P195" s="356" t="s">
        <v>2956</v>
      </c>
    </row>
    <row r="196" spans="1:18" x14ac:dyDescent="0.35">
      <c r="A196" s="357">
        <v>195</v>
      </c>
      <c r="B196" s="357">
        <v>27</v>
      </c>
      <c r="C196" s="357">
        <v>17</v>
      </c>
      <c r="D196" s="357" t="str">
        <f>IF(①申請書!$E$2=B196,"連携","")</f>
        <v/>
      </c>
      <c r="E196" s="356" t="str">
        <f>IF(D196="","",COUNTIF($D$2:D196,"連携"))</f>
        <v/>
      </c>
      <c r="F196" s="357">
        <v>91720</v>
      </c>
      <c r="G196" s="356" t="s">
        <v>47</v>
      </c>
      <c r="H196" s="356" t="s">
        <v>2546</v>
      </c>
      <c r="I196" s="356" t="s">
        <v>88</v>
      </c>
      <c r="J196" s="357" t="s">
        <v>1867</v>
      </c>
      <c r="K196" s="357">
        <v>1415200050</v>
      </c>
      <c r="L196" s="357" t="s">
        <v>490</v>
      </c>
      <c r="M196" s="356" t="s">
        <v>410</v>
      </c>
      <c r="N196" s="356" t="s">
        <v>1973</v>
      </c>
      <c r="O196" s="356" t="s">
        <v>2788</v>
      </c>
      <c r="P196" s="356" t="s">
        <v>2957</v>
      </c>
    </row>
    <row r="197" spans="1:18" x14ac:dyDescent="0.35">
      <c r="A197" s="357">
        <v>196</v>
      </c>
      <c r="B197" s="357">
        <v>27</v>
      </c>
      <c r="C197" s="357">
        <v>18</v>
      </c>
      <c r="D197" s="357" t="str">
        <f>IF(①申請書!$E$2=B197,"連携","")</f>
        <v/>
      </c>
      <c r="E197" s="356" t="str">
        <f>IF(D197="","",COUNTIF($D$2:D197,"連携"))</f>
        <v/>
      </c>
      <c r="F197" s="357">
        <v>92084</v>
      </c>
      <c r="G197" s="356" t="s">
        <v>47</v>
      </c>
      <c r="H197" s="356" t="s">
        <v>2546</v>
      </c>
      <c r="I197" s="356" t="s">
        <v>89</v>
      </c>
      <c r="J197" s="357" t="s">
        <v>1868</v>
      </c>
      <c r="K197" s="357">
        <v>1311919588</v>
      </c>
      <c r="L197" s="357" t="s">
        <v>491</v>
      </c>
      <c r="M197" s="356" t="s">
        <v>426</v>
      </c>
      <c r="N197" s="356" t="s">
        <v>1975</v>
      </c>
      <c r="O197" s="356" t="s">
        <v>2788</v>
      </c>
      <c r="P197" s="356" t="s">
        <v>1396</v>
      </c>
    </row>
    <row r="198" spans="1:18" ht="18" x14ac:dyDescent="0.35">
      <c r="A198" s="352">
        <v>197</v>
      </c>
      <c r="B198" s="353">
        <v>28</v>
      </c>
      <c r="C198" s="353">
        <v>0</v>
      </c>
      <c r="D198" s="353"/>
      <c r="E198" s="354" t="str">
        <f>IF(D198="","",COUNTIF($D$2:D198,"連携"))</f>
        <v/>
      </c>
      <c r="F198" s="353">
        <v>91130</v>
      </c>
      <c r="G198" s="354" t="s">
        <v>2887</v>
      </c>
      <c r="H198" s="354" t="s">
        <v>2548</v>
      </c>
      <c r="I198" s="354" t="s">
        <v>2958</v>
      </c>
      <c r="J198" s="353" t="s">
        <v>7</v>
      </c>
      <c r="K198" s="353">
        <v>1310314732</v>
      </c>
      <c r="L198" s="353" t="s">
        <v>2068</v>
      </c>
      <c r="M198" s="354" t="s">
        <v>2959</v>
      </c>
      <c r="N198" s="354" t="s">
        <v>2960</v>
      </c>
      <c r="O198" s="354" t="s">
        <v>2788</v>
      </c>
      <c r="P198" s="354" t="s">
        <v>2961</v>
      </c>
      <c r="Q198" s="355"/>
      <c r="R198" s="355"/>
    </row>
    <row r="199" spans="1:18" x14ac:dyDescent="0.35">
      <c r="A199" s="357">
        <v>198</v>
      </c>
      <c r="B199" s="357">
        <v>28</v>
      </c>
      <c r="C199" s="357">
        <v>1</v>
      </c>
      <c r="D199" s="357" t="str">
        <f>IF(①申請書!$E$2=B199,"連携","")</f>
        <v/>
      </c>
      <c r="E199" s="356" t="str">
        <f>IF(D199="","",COUNTIF($D$2:D199,"連携"))</f>
        <v/>
      </c>
      <c r="F199" s="357">
        <v>91027</v>
      </c>
      <c r="G199" s="356" t="s">
        <v>47</v>
      </c>
      <c r="H199" s="356" t="s">
        <v>2548</v>
      </c>
      <c r="I199" s="356" t="s">
        <v>433</v>
      </c>
      <c r="J199" s="357" t="s">
        <v>1797</v>
      </c>
      <c r="K199" s="357">
        <v>1311015262</v>
      </c>
      <c r="L199" s="357" t="s">
        <v>1456</v>
      </c>
      <c r="M199" s="356" t="s">
        <v>430</v>
      </c>
      <c r="N199" s="356" t="s">
        <v>1911</v>
      </c>
      <c r="O199" s="356" t="s">
        <v>2802</v>
      </c>
      <c r="P199" s="356" t="s">
        <v>2903</v>
      </c>
    </row>
    <row r="200" spans="1:18" x14ac:dyDescent="0.35">
      <c r="A200" s="357">
        <v>199</v>
      </c>
      <c r="B200" s="357">
        <v>28</v>
      </c>
      <c r="C200" s="357">
        <v>2</v>
      </c>
      <c r="D200" s="357" t="str">
        <f>IF(①申請書!$E$2=B200,"連携","")</f>
        <v/>
      </c>
      <c r="E200" s="356" t="str">
        <f>IF(D200="","",COUNTIF($D$2:D200,"連携"))</f>
        <v/>
      </c>
      <c r="F200" s="357">
        <v>91089</v>
      </c>
      <c r="G200" s="356" t="s">
        <v>47</v>
      </c>
      <c r="H200" s="356" t="s">
        <v>2548</v>
      </c>
      <c r="I200" s="356" t="s">
        <v>532</v>
      </c>
      <c r="J200" s="357" t="s">
        <v>1799</v>
      </c>
      <c r="K200" s="357">
        <v>1310870923</v>
      </c>
      <c r="L200" s="357" t="s">
        <v>1467</v>
      </c>
      <c r="M200" s="356" t="s">
        <v>430</v>
      </c>
      <c r="N200" s="356" t="s">
        <v>2020</v>
      </c>
      <c r="O200" s="356" t="s">
        <v>2788</v>
      </c>
      <c r="P200" s="356" t="s">
        <v>2939</v>
      </c>
    </row>
    <row r="201" spans="1:18" ht="18" x14ac:dyDescent="0.35">
      <c r="A201" s="352">
        <v>200</v>
      </c>
      <c r="B201" s="353">
        <v>29</v>
      </c>
      <c r="C201" s="353">
        <v>0</v>
      </c>
      <c r="D201" s="353"/>
      <c r="E201" s="354" t="str">
        <f>IF(D201="","",COUNTIF($D$2:D201,"連携"))</f>
        <v/>
      </c>
      <c r="F201" s="353">
        <v>91147</v>
      </c>
      <c r="G201" s="354" t="s">
        <v>47</v>
      </c>
      <c r="H201" s="354" t="s">
        <v>2550</v>
      </c>
      <c r="I201" s="354" t="s">
        <v>80</v>
      </c>
      <c r="J201" s="353" t="s">
        <v>7</v>
      </c>
      <c r="K201" s="353">
        <v>1318616104</v>
      </c>
      <c r="L201" s="353" t="s">
        <v>476</v>
      </c>
      <c r="M201" s="354" t="s">
        <v>430</v>
      </c>
      <c r="N201" s="354" t="s">
        <v>1898</v>
      </c>
      <c r="O201" s="354" t="s">
        <v>2788</v>
      </c>
      <c r="P201" s="354" t="s">
        <v>1341</v>
      </c>
      <c r="Q201" s="355"/>
      <c r="R201" s="355"/>
    </row>
    <row r="202" spans="1:18" x14ac:dyDescent="0.35">
      <c r="A202" s="357">
        <v>201</v>
      </c>
      <c r="B202" s="357">
        <v>29</v>
      </c>
      <c r="C202" s="357">
        <v>1</v>
      </c>
      <c r="D202" s="357" t="str">
        <f>IF(①申請書!$E$2=B202,"連携","")</f>
        <v/>
      </c>
      <c r="E202" s="356" t="str">
        <f>IF(D202="","",COUNTIF($D$2:D202,"連携"))</f>
        <v/>
      </c>
      <c r="F202" s="357">
        <v>91022</v>
      </c>
      <c r="G202" s="356" t="s">
        <v>47</v>
      </c>
      <c r="H202" s="356" t="s">
        <v>2550</v>
      </c>
      <c r="I202" s="356" t="s">
        <v>71</v>
      </c>
      <c r="J202" s="357" t="s">
        <v>1797</v>
      </c>
      <c r="K202" s="357">
        <v>1213910221</v>
      </c>
      <c r="L202" s="357" t="s">
        <v>1935</v>
      </c>
      <c r="M202" s="356" t="s">
        <v>407</v>
      </c>
      <c r="N202" s="356" t="s">
        <v>1936</v>
      </c>
      <c r="O202" s="356" t="s">
        <v>2788</v>
      </c>
      <c r="P202" s="356" t="s">
        <v>2922</v>
      </c>
    </row>
    <row r="203" spans="1:18" x14ac:dyDescent="0.35">
      <c r="A203" s="357">
        <v>202</v>
      </c>
      <c r="B203" s="357">
        <v>29</v>
      </c>
      <c r="C203" s="357">
        <v>2</v>
      </c>
      <c r="D203" s="357" t="str">
        <f>IF(①申請書!$E$2=B203,"連携","")</f>
        <v/>
      </c>
      <c r="E203" s="356" t="str">
        <f>IF(D203="","",COUNTIF($D$2:D203,"連携"))</f>
        <v/>
      </c>
      <c r="F203" s="357">
        <v>91148</v>
      </c>
      <c r="G203" s="356" t="s">
        <v>47</v>
      </c>
      <c r="H203" s="356" t="s">
        <v>2550</v>
      </c>
      <c r="I203" s="356" t="s">
        <v>405</v>
      </c>
      <c r="J203" s="357" t="s">
        <v>1799</v>
      </c>
      <c r="K203" s="357">
        <v>1219110057</v>
      </c>
      <c r="L203" s="357" t="s">
        <v>406</v>
      </c>
      <c r="M203" s="356" t="s">
        <v>407</v>
      </c>
      <c r="N203" s="356" t="s">
        <v>1886</v>
      </c>
      <c r="O203" s="356" t="s">
        <v>2788</v>
      </c>
      <c r="P203" s="356" t="s">
        <v>2869</v>
      </c>
    </row>
    <row r="204" spans="1:18" x14ac:dyDescent="0.35">
      <c r="A204" s="357">
        <v>203</v>
      </c>
      <c r="B204" s="357">
        <v>29</v>
      </c>
      <c r="C204" s="357">
        <v>3</v>
      </c>
      <c r="D204" s="357" t="str">
        <f>IF(①申請書!$E$2=B204,"連携","")</f>
        <v/>
      </c>
      <c r="E204" s="356" t="str">
        <f>IF(D204="","",COUNTIF($D$2:D204,"連携"))</f>
        <v/>
      </c>
      <c r="F204" s="357">
        <v>91312</v>
      </c>
      <c r="G204" s="356" t="s">
        <v>47</v>
      </c>
      <c r="H204" s="356" t="s">
        <v>2550</v>
      </c>
      <c r="I204" s="356" t="s">
        <v>116</v>
      </c>
      <c r="J204" s="357" t="s">
        <v>1801</v>
      </c>
      <c r="K204" s="357">
        <v>1310415042</v>
      </c>
      <c r="L204" s="357" t="s">
        <v>1511</v>
      </c>
      <c r="M204" s="356" t="s">
        <v>430</v>
      </c>
      <c r="N204" s="356" t="s">
        <v>1987</v>
      </c>
      <c r="O204" s="356" t="s">
        <v>2788</v>
      </c>
      <c r="P204" s="356" t="s">
        <v>2941</v>
      </c>
    </row>
    <row r="205" spans="1:18" x14ac:dyDescent="0.35">
      <c r="A205" s="357">
        <v>204</v>
      </c>
      <c r="B205" s="357">
        <v>29</v>
      </c>
      <c r="C205" s="357">
        <v>4</v>
      </c>
      <c r="D205" s="357" t="str">
        <f>IF(①申請書!$E$2=B205,"連携","")</f>
        <v/>
      </c>
      <c r="E205" s="356" t="str">
        <f>IF(D205="","",COUNTIF($D$2:D205,"連携"))</f>
        <v/>
      </c>
      <c r="F205" s="357">
        <v>91447</v>
      </c>
      <c r="G205" s="356" t="s">
        <v>2887</v>
      </c>
      <c r="H205" s="356" t="s">
        <v>2550</v>
      </c>
      <c r="I205" s="356" t="s">
        <v>2962</v>
      </c>
      <c r="J205" s="357" t="s">
        <v>1803</v>
      </c>
      <c r="K205" s="357">
        <v>1318670077</v>
      </c>
      <c r="L205" s="357" t="s">
        <v>510</v>
      </c>
      <c r="M205" s="356" t="s">
        <v>2959</v>
      </c>
      <c r="N205" s="356" t="s">
        <v>2963</v>
      </c>
      <c r="O205" s="356" t="s">
        <v>2788</v>
      </c>
      <c r="P205" s="356" t="s">
        <v>2964</v>
      </c>
    </row>
    <row r="206" spans="1:18" x14ac:dyDescent="0.35">
      <c r="A206" s="357">
        <v>205</v>
      </c>
      <c r="B206" s="357">
        <v>29</v>
      </c>
      <c r="C206" s="357">
        <v>5</v>
      </c>
      <c r="D206" s="357" t="str">
        <f>IF(①申請書!$E$2=B206,"連携","")</f>
        <v/>
      </c>
      <c r="E206" s="356" t="str">
        <f>IF(D206="","",COUNTIF($D$2:D206,"連携"))</f>
        <v/>
      </c>
      <c r="F206" s="357">
        <v>92175</v>
      </c>
      <c r="G206" s="356" t="s">
        <v>47</v>
      </c>
      <c r="H206" s="356" t="s">
        <v>2550</v>
      </c>
      <c r="I206" s="356" t="s">
        <v>543</v>
      </c>
      <c r="J206" s="357" t="s">
        <v>1804</v>
      </c>
      <c r="K206" s="357">
        <v>1412104669</v>
      </c>
      <c r="L206" s="357" t="s">
        <v>544</v>
      </c>
      <c r="M206" s="356" t="s">
        <v>426</v>
      </c>
      <c r="N206" s="356" t="s">
        <v>1989</v>
      </c>
      <c r="O206" s="356" t="s">
        <v>2788</v>
      </c>
      <c r="P206" s="356" t="s">
        <v>2965</v>
      </c>
    </row>
    <row r="207" spans="1:18" ht="18" x14ac:dyDescent="0.35">
      <c r="A207" s="352">
        <v>206</v>
      </c>
      <c r="B207" s="353">
        <v>30</v>
      </c>
      <c r="C207" s="353">
        <v>0</v>
      </c>
      <c r="D207" s="353"/>
      <c r="E207" s="354" t="str">
        <f>IF(D207="","",COUNTIF($D$2:D207,"連携"))</f>
        <v/>
      </c>
      <c r="F207" s="353">
        <v>91223</v>
      </c>
      <c r="G207" s="354" t="s">
        <v>47</v>
      </c>
      <c r="H207" s="354" t="s">
        <v>2552</v>
      </c>
      <c r="I207" s="354" t="s">
        <v>135</v>
      </c>
      <c r="J207" s="353" t="s">
        <v>7</v>
      </c>
      <c r="K207" s="353">
        <v>1310514836</v>
      </c>
      <c r="L207" s="353" t="s">
        <v>1497</v>
      </c>
      <c r="M207" s="354" t="s">
        <v>430</v>
      </c>
      <c r="N207" s="354" t="s">
        <v>2057</v>
      </c>
      <c r="O207" s="354" t="s">
        <v>2788</v>
      </c>
      <c r="P207" s="354" t="s">
        <v>2966</v>
      </c>
      <c r="Q207" s="355"/>
      <c r="R207" s="355"/>
    </row>
    <row r="208" spans="1:18" x14ac:dyDescent="0.35">
      <c r="A208" s="357">
        <v>207</v>
      </c>
      <c r="B208" s="357">
        <v>30</v>
      </c>
      <c r="C208" s="357">
        <v>1</v>
      </c>
      <c r="D208" s="357" t="str">
        <f>IF(①申請書!$E$2=B208,"連携","")</f>
        <v/>
      </c>
      <c r="E208" s="356" t="str">
        <f>IF(D208="","",COUNTIF($D$2:D208,"連携"))</f>
        <v/>
      </c>
      <c r="F208" s="357">
        <v>91022</v>
      </c>
      <c r="G208" s="356" t="s">
        <v>47</v>
      </c>
      <c r="H208" s="356" t="s">
        <v>2552</v>
      </c>
      <c r="I208" s="356" t="s">
        <v>71</v>
      </c>
      <c r="J208" s="357" t="s">
        <v>1797</v>
      </c>
      <c r="K208" s="357">
        <v>1213910221</v>
      </c>
      <c r="L208" s="357" t="s">
        <v>1935</v>
      </c>
      <c r="M208" s="356" t="s">
        <v>407</v>
      </c>
      <c r="N208" s="356" t="s">
        <v>1936</v>
      </c>
      <c r="O208" s="356" t="s">
        <v>2788</v>
      </c>
      <c r="P208" s="356" t="s">
        <v>2922</v>
      </c>
    </row>
    <row r="209" spans="1:18" x14ac:dyDescent="0.35">
      <c r="A209" s="357">
        <v>208</v>
      </c>
      <c r="B209" s="357">
        <v>30</v>
      </c>
      <c r="C209" s="357">
        <v>2</v>
      </c>
      <c r="D209" s="357" t="str">
        <f>IF(①申請書!$E$2=B209,"連携","")</f>
        <v/>
      </c>
      <c r="E209" s="356" t="str">
        <f>IF(D209="","",COUNTIF($D$2:D209,"連携"))</f>
        <v/>
      </c>
      <c r="F209" s="357">
        <v>91147</v>
      </c>
      <c r="G209" s="356" t="s">
        <v>47</v>
      </c>
      <c r="H209" s="356" t="s">
        <v>2552</v>
      </c>
      <c r="I209" s="356" t="s">
        <v>80</v>
      </c>
      <c r="J209" s="357" t="s">
        <v>1799</v>
      </c>
      <c r="K209" s="357">
        <v>1318616104</v>
      </c>
      <c r="L209" s="357" t="s">
        <v>476</v>
      </c>
      <c r="M209" s="356" t="s">
        <v>430</v>
      </c>
      <c r="N209" s="356" t="s">
        <v>1898</v>
      </c>
      <c r="O209" s="356" t="s">
        <v>2788</v>
      </c>
      <c r="P209" s="356" t="s">
        <v>1341</v>
      </c>
    </row>
    <row r="210" spans="1:18" x14ac:dyDescent="0.35">
      <c r="A210" s="357">
        <v>209</v>
      </c>
      <c r="B210" s="357">
        <v>30</v>
      </c>
      <c r="C210" s="357">
        <v>3</v>
      </c>
      <c r="D210" s="357" t="str">
        <f>IF(①申請書!$E$2=B210,"連携","")</f>
        <v/>
      </c>
      <c r="E210" s="356" t="str">
        <f>IF(D210="","",COUNTIF($D$2:D210,"連携"))</f>
        <v/>
      </c>
      <c r="F210" s="357">
        <v>91224</v>
      </c>
      <c r="G210" s="356" t="s">
        <v>47</v>
      </c>
      <c r="H210" s="356" t="s">
        <v>2552</v>
      </c>
      <c r="I210" s="356" t="s">
        <v>557</v>
      </c>
      <c r="J210" s="357" t="s">
        <v>1801</v>
      </c>
      <c r="K210" s="357">
        <v>1211910363</v>
      </c>
      <c r="L210" s="357" t="s">
        <v>558</v>
      </c>
      <c r="M210" s="356" t="s">
        <v>407</v>
      </c>
      <c r="N210" s="356" t="s">
        <v>2058</v>
      </c>
      <c r="O210" s="356" t="s">
        <v>2788</v>
      </c>
      <c r="P210" s="356" t="s">
        <v>2967</v>
      </c>
    </row>
    <row r="211" spans="1:18" x14ac:dyDescent="0.35">
      <c r="A211" s="357">
        <v>210</v>
      </c>
      <c r="B211" s="357">
        <v>30</v>
      </c>
      <c r="C211" s="357">
        <v>4</v>
      </c>
      <c r="D211" s="357" t="str">
        <f>IF(①申請書!$E$2=B211,"連携","")</f>
        <v/>
      </c>
      <c r="E211" s="356" t="str">
        <f>IF(D211="","",COUNTIF($D$2:D211,"連携"))</f>
        <v/>
      </c>
      <c r="F211" s="357">
        <v>91273</v>
      </c>
      <c r="G211" s="356" t="s">
        <v>47</v>
      </c>
      <c r="H211" s="356" t="s">
        <v>2552</v>
      </c>
      <c r="I211" s="356" t="s">
        <v>62</v>
      </c>
      <c r="J211" s="357" t="s">
        <v>1803</v>
      </c>
      <c r="K211" s="357">
        <v>1116507982</v>
      </c>
      <c r="L211" s="357" t="s">
        <v>435</v>
      </c>
      <c r="M211" s="356" t="s">
        <v>415</v>
      </c>
      <c r="N211" s="356" t="s">
        <v>1918</v>
      </c>
      <c r="O211" s="356" t="s">
        <v>2788</v>
      </c>
      <c r="P211" s="356" t="s">
        <v>2898</v>
      </c>
    </row>
    <row r="212" spans="1:18" x14ac:dyDescent="0.35">
      <c r="A212" s="357">
        <v>211</v>
      </c>
      <c r="B212" s="357">
        <v>30</v>
      </c>
      <c r="C212" s="357">
        <v>5</v>
      </c>
      <c r="D212" s="357" t="str">
        <f>IF(①申請書!$E$2=B212,"連携","")</f>
        <v/>
      </c>
      <c r="E212" s="356" t="str">
        <f>IF(D212="","",COUNTIF($D$2:D212,"連携"))</f>
        <v/>
      </c>
      <c r="F212" s="357">
        <v>91607</v>
      </c>
      <c r="G212" s="356" t="s">
        <v>47</v>
      </c>
      <c r="H212" s="356" t="s">
        <v>2552</v>
      </c>
      <c r="I212" s="356" t="s">
        <v>563</v>
      </c>
      <c r="J212" s="357" t="s">
        <v>1804</v>
      </c>
      <c r="K212" s="357">
        <v>1312370989</v>
      </c>
      <c r="L212" s="357" t="s">
        <v>564</v>
      </c>
      <c r="M212" s="356" t="s">
        <v>430</v>
      </c>
      <c r="N212" s="356" t="s">
        <v>2059</v>
      </c>
      <c r="O212" s="356" t="s">
        <v>2802</v>
      </c>
      <c r="P212" s="356" t="s">
        <v>2968</v>
      </c>
    </row>
    <row r="213" spans="1:18" x14ac:dyDescent="0.35">
      <c r="A213" s="357">
        <v>212</v>
      </c>
      <c r="B213" s="357">
        <v>30</v>
      </c>
      <c r="C213" s="357">
        <v>6</v>
      </c>
      <c r="D213" s="357" t="str">
        <f>IF(①申請書!$E$2=B213,"連携","")</f>
        <v/>
      </c>
      <c r="E213" s="356" t="str">
        <f>IF(D213="","",COUNTIF($D$2:D213,"連携"))</f>
        <v/>
      </c>
      <c r="F213" s="357">
        <v>91719</v>
      </c>
      <c r="G213" s="356" t="s">
        <v>47</v>
      </c>
      <c r="H213" s="356" t="s">
        <v>2552</v>
      </c>
      <c r="I213" s="356" t="s">
        <v>560</v>
      </c>
      <c r="J213" s="357" t="s">
        <v>1805</v>
      </c>
      <c r="K213" s="357">
        <v>1312070928</v>
      </c>
      <c r="L213" s="357" t="s">
        <v>1562</v>
      </c>
      <c r="M213" s="356" t="s">
        <v>430</v>
      </c>
      <c r="N213" s="356" t="s">
        <v>2060</v>
      </c>
      <c r="O213" s="356" t="s">
        <v>2788</v>
      </c>
      <c r="P213" s="356" t="s">
        <v>2969</v>
      </c>
    </row>
    <row r="214" spans="1:18" x14ac:dyDescent="0.35">
      <c r="A214" s="357">
        <v>213</v>
      </c>
      <c r="B214" s="357">
        <v>30</v>
      </c>
      <c r="C214" s="357">
        <v>7</v>
      </c>
      <c r="D214" s="357" t="str">
        <f>IF(①申請書!$E$2=B214,"連携","")</f>
        <v/>
      </c>
      <c r="E214" s="356" t="str">
        <f>IF(D214="","",COUNTIF($D$2:D214,"連携"))</f>
        <v/>
      </c>
      <c r="F214" s="357">
        <v>91960</v>
      </c>
      <c r="G214" s="356" t="s">
        <v>47</v>
      </c>
      <c r="H214" s="356" t="s">
        <v>2552</v>
      </c>
      <c r="I214" s="356" t="s">
        <v>138</v>
      </c>
      <c r="J214" s="357" t="s">
        <v>1807</v>
      </c>
      <c r="K214" s="357">
        <v>1110801050</v>
      </c>
      <c r="L214" s="357" t="s">
        <v>1592</v>
      </c>
      <c r="M214" s="356" t="s">
        <v>415</v>
      </c>
      <c r="N214" s="356" t="s">
        <v>2061</v>
      </c>
      <c r="O214" s="356" t="s">
        <v>2802</v>
      </c>
      <c r="P214" s="356" t="s">
        <v>1392</v>
      </c>
    </row>
    <row r="215" spans="1:18" x14ac:dyDescent="0.35">
      <c r="A215" s="357">
        <v>214</v>
      </c>
      <c r="B215" s="357">
        <v>30</v>
      </c>
      <c r="C215" s="357">
        <v>8</v>
      </c>
      <c r="D215" s="357" t="str">
        <f>IF(①申請書!$E$2=B215,"連携","")</f>
        <v/>
      </c>
      <c r="E215" s="356" t="str">
        <f>IF(D215="","",COUNTIF($D$2:D215,"連携"))</f>
        <v/>
      </c>
      <c r="F215" s="357">
        <v>91964</v>
      </c>
      <c r="G215" s="356" t="s">
        <v>47</v>
      </c>
      <c r="H215" s="356" t="s">
        <v>2552</v>
      </c>
      <c r="I215" s="356" t="s">
        <v>561</v>
      </c>
      <c r="J215" s="357" t="s">
        <v>1809</v>
      </c>
      <c r="K215" s="357">
        <v>812210391</v>
      </c>
      <c r="L215" s="357" t="s">
        <v>562</v>
      </c>
      <c r="M215" s="356" t="s">
        <v>387</v>
      </c>
      <c r="N215" s="356" t="s">
        <v>2062</v>
      </c>
      <c r="O215" s="356" t="s">
        <v>2802</v>
      </c>
      <c r="P215" s="356" t="s">
        <v>2970</v>
      </c>
    </row>
    <row r="216" spans="1:18" x14ac:dyDescent="0.35">
      <c r="A216" s="357">
        <v>215</v>
      </c>
      <c r="B216" s="357">
        <v>30</v>
      </c>
      <c r="C216" s="357">
        <v>9</v>
      </c>
      <c r="D216" s="357" t="str">
        <f>IF(①申請書!$E$2=B216,"連携","")</f>
        <v/>
      </c>
      <c r="E216" s="356" t="str">
        <f>IF(D216="","",COUNTIF($D$2:D216,"連携"))</f>
        <v/>
      </c>
      <c r="F216" s="357">
        <v>91968</v>
      </c>
      <c r="G216" s="356" t="s">
        <v>145</v>
      </c>
      <c r="H216" s="356" t="s">
        <v>2552</v>
      </c>
      <c r="I216" s="356" t="s">
        <v>137</v>
      </c>
      <c r="J216" s="357" t="s">
        <v>1811</v>
      </c>
      <c r="K216" s="357">
        <v>2210310146</v>
      </c>
      <c r="L216" s="357" t="s">
        <v>559</v>
      </c>
      <c r="M216" s="356" t="s">
        <v>555</v>
      </c>
      <c r="N216" s="356" t="s">
        <v>2063</v>
      </c>
      <c r="O216" s="356" t="s">
        <v>2788</v>
      </c>
      <c r="P216" s="356" t="s">
        <v>2971</v>
      </c>
    </row>
    <row r="217" spans="1:18" ht="18" x14ac:dyDescent="0.35">
      <c r="A217" s="352">
        <v>216</v>
      </c>
      <c r="B217" s="353">
        <v>31</v>
      </c>
      <c r="C217" s="353">
        <v>0</v>
      </c>
      <c r="D217" s="353"/>
      <c r="E217" s="354" t="str">
        <f>IF(D217="","",COUNTIF($D$2:D217,"連携"))</f>
        <v/>
      </c>
      <c r="F217" s="353">
        <v>91230</v>
      </c>
      <c r="G217" s="354" t="s">
        <v>47</v>
      </c>
      <c r="H217" s="354" t="s">
        <v>2555</v>
      </c>
      <c r="I217" s="354" t="s">
        <v>2556</v>
      </c>
      <c r="J217" s="353" t="s">
        <v>7</v>
      </c>
      <c r="K217" s="353">
        <v>1310915413</v>
      </c>
      <c r="L217" s="353" t="s">
        <v>1933</v>
      </c>
      <c r="M217" s="354" t="s">
        <v>430</v>
      </c>
      <c r="N217" s="354" t="s">
        <v>1934</v>
      </c>
      <c r="O217" s="354" t="s">
        <v>2788</v>
      </c>
      <c r="P217" s="354" t="s">
        <v>2937</v>
      </c>
      <c r="Q217" s="355"/>
      <c r="R217" s="355"/>
    </row>
    <row r="218" spans="1:18" x14ac:dyDescent="0.35">
      <c r="A218" s="357">
        <v>217</v>
      </c>
      <c r="B218" s="357">
        <v>31</v>
      </c>
      <c r="C218" s="357">
        <v>1</v>
      </c>
      <c r="D218" s="357" t="str">
        <f>IF(①申請書!$E$2=B218,"連携","")</f>
        <v/>
      </c>
      <c r="E218" s="356" t="str">
        <f>IF(D218="","",COUNTIF($D$2:D218,"連携"))</f>
        <v/>
      </c>
      <c r="F218" s="357">
        <v>91027</v>
      </c>
      <c r="G218" s="356" t="s">
        <v>47</v>
      </c>
      <c r="H218" s="356" t="s">
        <v>2555</v>
      </c>
      <c r="I218" s="356" t="s">
        <v>433</v>
      </c>
      <c r="J218" s="357" t="s">
        <v>1797</v>
      </c>
      <c r="K218" s="357">
        <v>1311015262</v>
      </c>
      <c r="L218" s="357" t="s">
        <v>1456</v>
      </c>
      <c r="M218" s="356" t="s">
        <v>430</v>
      </c>
      <c r="N218" s="356" t="s">
        <v>1911</v>
      </c>
      <c r="O218" s="356" t="s">
        <v>2802</v>
      </c>
      <c r="P218" s="356" t="s">
        <v>2903</v>
      </c>
    </row>
    <row r="219" spans="1:18" x14ac:dyDescent="0.35">
      <c r="A219" s="357">
        <v>218</v>
      </c>
      <c r="B219" s="357">
        <v>31</v>
      </c>
      <c r="C219" s="357">
        <v>2</v>
      </c>
      <c r="D219" s="357" t="str">
        <f>IF(①申請書!$E$2=B219,"連携","")</f>
        <v/>
      </c>
      <c r="E219" s="356" t="str">
        <f>IF(D219="","",COUNTIF($D$2:D219,"連携"))</f>
        <v/>
      </c>
      <c r="F219" s="357">
        <v>91147</v>
      </c>
      <c r="G219" s="356" t="s">
        <v>47</v>
      </c>
      <c r="H219" s="356" t="s">
        <v>2555</v>
      </c>
      <c r="I219" s="356" t="s">
        <v>80</v>
      </c>
      <c r="J219" s="357" t="s">
        <v>1799</v>
      </c>
      <c r="K219" s="357">
        <v>1310415042</v>
      </c>
      <c r="L219" s="357" t="s">
        <v>476</v>
      </c>
      <c r="M219" s="356" t="s">
        <v>430</v>
      </c>
      <c r="N219" s="356" t="s">
        <v>1898</v>
      </c>
      <c r="O219" s="356" t="s">
        <v>2788</v>
      </c>
      <c r="P219" s="356" t="s">
        <v>1341</v>
      </c>
    </row>
    <row r="220" spans="1:18" x14ac:dyDescent="0.35">
      <c r="A220" s="357">
        <v>219</v>
      </c>
      <c r="B220" s="357">
        <v>31</v>
      </c>
      <c r="C220" s="357">
        <v>3</v>
      </c>
      <c r="D220" s="357" t="str">
        <f>IF(①申請書!$E$2=B220,"連携","")</f>
        <v/>
      </c>
      <c r="E220" s="356" t="str">
        <f>IF(D220="","",COUNTIF($D$2:D220,"連携"))</f>
        <v/>
      </c>
      <c r="F220" s="357">
        <v>91148</v>
      </c>
      <c r="G220" s="356" t="s">
        <v>47</v>
      </c>
      <c r="H220" s="356" t="s">
        <v>2555</v>
      </c>
      <c r="I220" s="356" t="s">
        <v>405</v>
      </c>
      <c r="J220" s="357" t="s">
        <v>1801</v>
      </c>
      <c r="K220" s="357">
        <v>1310570945</v>
      </c>
      <c r="L220" s="357" t="s">
        <v>406</v>
      </c>
      <c r="M220" s="356" t="s">
        <v>407</v>
      </c>
      <c r="N220" s="356" t="s">
        <v>1886</v>
      </c>
      <c r="O220" s="356" t="s">
        <v>2788</v>
      </c>
      <c r="P220" s="356" t="s">
        <v>2869</v>
      </c>
    </row>
    <row r="221" spans="1:18" x14ac:dyDescent="0.35">
      <c r="A221" s="357">
        <v>220</v>
      </c>
      <c r="B221" s="357">
        <v>31</v>
      </c>
      <c r="C221" s="357">
        <v>4</v>
      </c>
      <c r="D221" s="357" t="str">
        <f>IF(①申請書!$E$2=B221,"連携","")</f>
        <v/>
      </c>
      <c r="E221" s="356" t="str">
        <f>IF(D221="","",COUNTIF($D$2:D221,"連携"))</f>
        <v/>
      </c>
      <c r="F221" s="357">
        <v>91231</v>
      </c>
      <c r="G221" s="356" t="s">
        <v>47</v>
      </c>
      <c r="H221" s="356" t="s">
        <v>2555</v>
      </c>
      <c r="I221" s="356" t="s">
        <v>113</v>
      </c>
      <c r="J221" s="357" t="s">
        <v>1803</v>
      </c>
      <c r="K221" s="357">
        <v>1413700549</v>
      </c>
      <c r="L221" s="357" t="s">
        <v>523</v>
      </c>
      <c r="M221" s="356" t="s">
        <v>430</v>
      </c>
      <c r="N221" s="356" t="s">
        <v>2972</v>
      </c>
      <c r="O221" s="356" t="s">
        <v>2788</v>
      </c>
      <c r="P221" s="356" t="s">
        <v>2973</v>
      </c>
    </row>
    <row r="222" spans="1:18" x14ac:dyDescent="0.35">
      <c r="A222" s="357">
        <v>221</v>
      </c>
      <c r="B222" s="357">
        <v>31</v>
      </c>
      <c r="C222" s="357">
        <v>5</v>
      </c>
      <c r="D222" s="357" t="str">
        <f>IF(①申請書!$E$2=B222,"連携","")</f>
        <v/>
      </c>
      <c r="E222" s="356" t="str">
        <f>IF(D222="","",COUNTIF($D$2:D222,"連携"))</f>
        <v/>
      </c>
      <c r="F222" s="357">
        <v>91251</v>
      </c>
      <c r="G222" s="356" t="s">
        <v>47</v>
      </c>
      <c r="H222" s="356" t="s">
        <v>2555</v>
      </c>
      <c r="I222" s="356" t="s">
        <v>117</v>
      </c>
      <c r="J222" s="357" t="s">
        <v>1804</v>
      </c>
      <c r="K222" s="357">
        <v>1310970095</v>
      </c>
      <c r="L222" s="357" t="s">
        <v>527</v>
      </c>
      <c r="M222" s="356" t="s">
        <v>430</v>
      </c>
      <c r="N222" s="356" t="s">
        <v>2013</v>
      </c>
      <c r="O222" s="356" t="s">
        <v>2788</v>
      </c>
      <c r="P222" s="356" t="s">
        <v>2940</v>
      </c>
    </row>
    <row r="223" spans="1:18" x14ac:dyDescent="0.35">
      <c r="A223" s="357">
        <v>222</v>
      </c>
      <c r="B223" s="357">
        <v>31</v>
      </c>
      <c r="C223" s="357">
        <v>6</v>
      </c>
      <c r="D223" s="357" t="str">
        <f>IF(①申請書!$E$2=B223,"連携","")</f>
        <v/>
      </c>
      <c r="E223" s="356" t="str">
        <f>IF(D223="","",COUNTIF($D$2:D223,"連携"))</f>
        <v/>
      </c>
      <c r="F223" s="357">
        <v>91312</v>
      </c>
      <c r="G223" s="356" t="s">
        <v>47</v>
      </c>
      <c r="H223" s="356" t="s">
        <v>2555</v>
      </c>
      <c r="I223" s="356" t="s">
        <v>116</v>
      </c>
      <c r="J223" s="357" t="s">
        <v>1805</v>
      </c>
      <c r="K223" s="357">
        <v>1410904979</v>
      </c>
      <c r="L223" s="357" t="s">
        <v>1511</v>
      </c>
      <c r="M223" s="356" t="s">
        <v>430</v>
      </c>
      <c r="N223" s="356" t="s">
        <v>1987</v>
      </c>
      <c r="O223" s="356" t="s">
        <v>2788</v>
      </c>
      <c r="P223" s="356" t="s">
        <v>2941</v>
      </c>
    </row>
    <row r="224" spans="1:18" x14ac:dyDescent="0.35">
      <c r="A224" s="357">
        <v>223</v>
      </c>
      <c r="B224" s="357">
        <v>31</v>
      </c>
      <c r="C224" s="357">
        <v>7</v>
      </c>
      <c r="D224" s="357" t="str">
        <f>IF(①申請書!$E$2=B224,"連携","")</f>
        <v/>
      </c>
      <c r="E224" s="356" t="str">
        <f>IF(D224="","",COUNTIF($D$2:D224,"連携"))</f>
        <v/>
      </c>
      <c r="F224" s="357">
        <v>91319</v>
      </c>
      <c r="G224" s="356" t="s">
        <v>47</v>
      </c>
      <c r="H224" s="356" t="s">
        <v>2555</v>
      </c>
      <c r="I224" s="356" t="s">
        <v>535</v>
      </c>
      <c r="J224" s="357" t="s">
        <v>1807</v>
      </c>
      <c r="K224" s="357">
        <v>1214312591</v>
      </c>
      <c r="L224" s="357" t="s">
        <v>536</v>
      </c>
      <c r="M224" s="356" t="s">
        <v>430</v>
      </c>
      <c r="N224" s="356" t="s">
        <v>2014</v>
      </c>
      <c r="O224" s="356" t="s">
        <v>2788</v>
      </c>
      <c r="P224" s="356" t="s">
        <v>2884</v>
      </c>
    </row>
    <row r="225" spans="1:18" x14ac:dyDescent="0.35">
      <c r="A225" s="357">
        <v>224</v>
      </c>
      <c r="B225" s="357">
        <v>31</v>
      </c>
      <c r="C225" s="357">
        <v>8</v>
      </c>
      <c r="D225" s="357" t="str">
        <f>IF(①申請書!$E$2=B225,"連携","")</f>
        <v/>
      </c>
      <c r="E225" s="356" t="str">
        <f>IF(D225="","",COUNTIF($D$2:D225,"連携"))</f>
        <v/>
      </c>
      <c r="F225" s="357">
        <v>91460</v>
      </c>
      <c r="G225" s="356" t="s">
        <v>47</v>
      </c>
      <c r="H225" s="356" t="s">
        <v>2555</v>
      </c>
      <c r="I225" s="356" t="s">
        <v>112</v>
      </c>
      <c r="J225" s="357" t="s">
        <v>1809</v>
      </c>
      <c r="K225" s="357">
        <v>1413801255</v>
      </c>
      <c r="L225" s="357" t="s">
        <v>522</v>
      </c>
      <c r="M225" s="356" t="s">
        <v>426</v>
      </c>
      <c r="N225" s="356" t="s">
        <v>2015</v>
      </c>
      <c r="O225" s="356" t="s">
        <v>2788</v>
      </c>
      <c r="P225" s="356" t="s">
        <v>2974</v>
      </c>
    </row>
    <row r="226" spans="1:18" x14ac:dyDescent="0.35">
      <c r="A226" s="357">
        <v>225</v>
      </c>
      <c r="B226" s="357">
        <v>31</v>
      </c>
      <c r="C226" s="357">
        <v>9</v>
      </c>
      <c r="D226" s="357" t="str">
        <f>IF(①申請書!$E$2=B226,"連携","")</f>
        <v/>
      </c>
      <c r="E226" s="356" t="str">
        <f>IF(D226="","",COUNTIF($D$2:D226,"連携"))</f>
        <v/>
      </c>
      <c r="F226" s="357">
        <v>91729</v>
      </c>
      <c r="G226" s="356" t="s">
        <v>47</v>
      </c>
      <c r="H226" s="356" t="s">
        <v>2555</v>
      </c>
      <c r="I226" s="356" t="s">
        <v>115</v>
      </c>
      <c r="J226" s="357" t="s">
        <v>1811</v>
      </c>
      <c r="K226" s="357">
        <v>1315670021</v>
      </c>
      <c r="L226" s="357" t="s">
        <v>1566</v>
      </c>
      <c r="M226" s="356" t="s">
        <v>430</v>
      </c>
      <c r="N226" s="356" t="s">
        <v>2016</v>
      </c>
      <c r="O226" s="356" t="s">
        <v>2788</v>
      </c>
      <c r="P226" s="356" t="s">
        <v>1403</v>
      </c>
    </row>
    <row r="227" spans="1:18" x14ac:dyDescent="0.35">
      <c r="A227" s="357">
        <v>226</v>
      </c>
      <c r="B227" s="357">
        <v>31</v>
      </c>
      <c r="C227" s="357">
        <v>10</v>
      </c>
      <c r="D227" s="357" t="str">
        <f>IF(①申請書!$E$2=B227,"連携","")</f>
        <v/>
      </c>
      <c r="E227" s="356" t="str">
        <f>IF(D227="","",COUNTIF($D$2:D227,"連携"))</f>
        <v/>
      </c>
      <c r="F227" s="357">
        <v>91958</v>
      </c>
      <c r="G227" s="356" t="s">
        <v>47</v>
      </c>
      <c r="H227" s="356" t="s">
        <v>2555</v>
      </c>
      <c r="I227" s="356" t="s">
        <v>114</v>
      </c>
      <c r="J227" s="357" t="s">
        <v>1813</v>
      </c>
      <c r="K227" s="357">
        <v>1310870980</v>
      </c>
      <c r="L227" s="357" t="s">
        <v>524</v>
      </c>
      <c r="M227" s="356" t="s">
        <v>426</v>
      </c>
      <c r="N227" s="356" t="s">
        <v>2017</v>
      </c>
      <c r="O227" s="356" t="s">
        <v>2788</v>
      </c>
      <c r="P227" s="356" t="s">
        <v>2975</v>
      </c>
    </row>
    <row r="228" spans="1:18" x14ac:dyDescent="0.35">
      <c r="A228" s="357">
        <v>227</v>
      </c>
      <c r="B228" s="357">
        <v>31</v>
      </c>
      <c r="C228" s="357">
        <v>11</v>
      </c>
      <c r="D228" s="357" t="str">
        <f>IF(①申請書!$E$2=B228,"連携","")</f>
        <v/>
      </c>
      <c r="E228" s="356" t="str">
        <f>IF(D228="","",COUNTIF($D$2:D228,"連携"))</f>
        <v/>
      </c>
      <c r="F228" s="357">
        <v>92273</v>
      </c>
      <c r="G228" s="356" t="s">
        <v>47</v>
      </c>
      <c r="H228" s="356" t="s">
        <v>2555</v>
      </c>
      <c r="I228" s="356" t="s">
        <v>525</v>
      </c>
      <c r="J228" s="357" t="s">
        <v>1815</v>
      </c>
      <c r="K228" s="357">
        <v>1318616104</v>
      </c>
      <c r="L228" s="357" t="s">
        <v>526</v>
      </c>
      <c r="M228" s="356" t="s">
        <v>426</v>
      </c>
      <c r="N228" s="356" t="s">
        <v>2018</v>
      </c>
      <c r="O228" s="356" t="s">
        <v>2802</v>
      </c>
      <c r="P228" s="356" t="s">
        <v>2976</v>
      </c>
    </row>
    <row r="229" spans="1:18" x14ac:dyDescent="0.35">
      <c r="A229" s="357">
        <v>228</v>
      </c>
      <c r="B229" s="357">
        <v>31</v>
      </c>
      <c r="C229" s="357">
        <v>12</v>
      </c>
      <c r="D229" s="357" t="str">
        <f>IF(①申請書!$E$2=B229,"連携","")</f>
        <v/>
      </c>
      <c r="E229" s="356" t="str">
        <f>IF(D229="","",COUNTIF($D$2:D229,"連携"))</f>
        <v/>
      </c>
      <c r="F229" s="357">
        <v>92398</v>
      </c>
      <c r="G229" s="356" t="s">
        <v>47</v>
      </c>
      <c r="H229" s="356" t="s">
        <v>2555</v>
      </c>
      <c r="I229" s="356" t="s">
        <v>63</v>
      </c>
      <c r="J229" s="357" t="s">
        <v>1818</v>
      </c>
      <c r="K229" s="357">
        <v>1219110057</v>
      </c>
      <c r="L229" s="357" t="s">
        <v>1621</v>
      </c>
      <c r="M229" s="356" t="s">
        <v>407</v>
      </c>
      <c r="N229" s="356" t="s">
        <v>1919</v>
      </c>
      <c r="O229" s="356" t="s">
        <v>2802</v>
      </c>
      <c r="P229" s="356" t="s">
        <v>2900</v>
      </c>
    </row>
    <row r="230" spans="1:18" x14ac:dyDescent="0.35">
      <c r="A230" s="357">
        <v>229</v>
      </c>
      <c r="B230" s="357">
        <v>31</v>
      </c>
      <c r="C230" s="357">
        <v>13</v>
      </c>
      <c r="D230" s="357" t="str">
        <f>IF(①申請書!$E$2=B230,"連携","")</f>
        <v/>
      </c>
      <c r="E230" s="356" t="str">
        <f>IF(D230="","",COUNTIF($D$2:D230,"連携"))</f>
        <v/>
      </c>
      <c r="F230" s="357">
        <v>92441</v>
      </c>
      <c r="G230" s="356" t="s">
        <v>47</v>
      </c>
      <c r="H230" s="356" t="s">
        <v>2555</v>
      </c>
      <c r="I230" s="356" t="s">
        <v>1446</v>
      </c>
      <c r="J230" s="357" t="s">
        <v>1820</v>
      </c>
      <c r="K230" s="357">
        <v>1310270751</v>
      </c>
      <c r="L230" s="357" t="s">
        <v>1445</v>
      </c>
      <c r="M230" s="356" t="s">
        <v>430</v>
      </c>
      <c r="N230" s="356" t="s">
        <v>2977</v>
      </c>
      <c r="O230" s="356" t="s">
        <v>2802</v>
      </c>
      <c r="P230" s="356" t="s">
        <v>2978</v>
      </c>
    </row>
    <row r="231" spans="1:18" ht="18" x14ac:dyDescent="0.35">
      <c r="A231" s="352">
        <v>230</v>
      </c>
      <c r="B231" s="353">
        <v>32</v>
      </c>
      <c r="C231" s="353">
        <v>0</v>
      </c>
      <c r="D231" s="353"/>
      <c r="E231" s="354" t="str">
        <f>IF(D231="","",COUNTIF($D$2:D231,"連携"))</f>
        <v/>
      </c>
      <c r="F231" s="353">
        <v>91251</v>
      </c>
      <c r="G231" s="354" t="s">
        <v>47</v>
      </c>
      <c r="H231" s="354" t="s">
        <v>2558</v>
      </c>
      <c r="I231" s="354" t="s">
        <v>117</v>
      </c>
      <c r="J231" s="353" t="s">
        <v>7</v>
      </c>
      <c r="K231" s="353">
        <v>1310270751</v>
      </c>
      <c r="L231" s="353" t="s">
        <v>527</v>
      </c>
      <c r="M231" s="354" t="s">
        <v>430</v>
      </c>
      <c r="N231" s="354" t="s">
        <v>2013</v>
      </c>
      <c r="O231" s="354" t="s">
        <v>2788</v>
      </c>
      <c r="P231" s="354" t="s">
        <v>2940</v>
      </c>
      <c r="Q231" s="355"/>
      <c r="R231" s="355"/>
    </row>
    <row r="232" spans="1:18" x14ac:dyDescent="0.35">
      <c r="A232" s="357">
        <v>231</v>
      </c>
      <c r="B232" s="357">
        <v>32</v>
      </c>
      <c r="C232" s="357">
        <v>1</v>
      </c>
      <c r="D232" s="357" t="str">
        <f>IF(①申請書!$E$2=B232,"連携","")</f>
        <v/>
      </c>
      <c r="E232" s="356" t="str">
        <f>IF(D232="","",COUNTIF($D$2:D232,"連携"))</f>
        <v/>
      </c>
      <c r="F232" s="357">
        <v>91089</v>
      </c>
      <c r="G232" s="356" t="s">
        <v>47</v>
      </c>
      <c r="H232" s="356" t="s">
        <v>2558</v>
      </c>
      <c r="I232" s="356" t="s">
        <v>532</v>
      </c>
      <c r="J232" s="357" t="s">
        <v>1797</v>
      </c>
      <c r="K232" s="357">
        <v>1310870923</v>
      </c>
      <c r="L232" s="357" t="s">
        <v>1467</v>
      </c>
      <c r="M232" s="356" t="s">
        <v>430</v>
      </c>
      <c r="N232" s="356" t="s">
        <v>2020</v>
      </c>
      <c r="O232" s="356" t="s">
        <v>2788</v>
      </c>
      <c r="P232" s="356" t="s">
        <v>2939</v>
      </c>
    </row>
    <row r="233" spans="1:18" x14ac:dyDescent="0.35">
      <c r="A233" s="357">
        <v>232</v>
      </c>
      <c r="B233" s="357">
        <v>32</v>
      </c>
      <c r="C233" s="357">
        <v>2</v>
      </c>
      <c r="D233" s="357" t="str">
        <f>IF(①申請書!$E$2=B233,"連携","")</f>
        <v/>
      </c>
      <c r="E233" s="356" t="str">
        <f>IF(D233="","",COUNTIF($D$2:D233,"連携"))</f>
        <v/>
      </c>
      <c r="F233" s="357">
        <v>91148</v>
      </c>
      <c r="G233" s="356" t="s">
        <v>47</v>
      </c>
      <c r="H233" s="356" t="s">
        <v>2558</v>
      </c>
      <c r="I233" s="356" t="s">
        <v>405</v>
      </c>
      <c r="J233" s="357" t="s">
        <v>1799</v>
      </c>
      <c r="K233" s="357">
        <v>1219110057</v>
      </c>
      <c r="L233" s="357" t="s">
        <v>406</v>
      </c>
      <c r="M233" s="356" t="s">
        <v>407</v>
      </c>
      <c r="N233" s="356" t="s">
        <v>1886</v>
      </c>
      <c r="O233" s="356" t="s">
        <v>2788</v>
      </c>
      <c r="P233" s="356" t="s">
        <v>2869</v>
      </c>
    </row>
    <row r="234" spans="1:18" x14ac:dyDescent="0.35">
      <c r="A234" s="357">
        <v>233</v>
      </c>
      <c r="B234" s="357">
        <v>32</v>
      </c>
      <c r="C234" s="357">
        <v>3</v>
      </c>
      <c r="D234" s="357" t="str">
        <f>IF(①申請書!$E$2=B234,"連携","")</f>
        <v/>
      </c>
      <c r="E234" s="356" t="str">
        <f>IF(D234="","",COUNTIF($D$2:D234,"連携"))</f>
        <v/>
      </c>
      <c r="F234" s="357">
        <v>91178</v>
      </c>
      <c r="G234" s="356" t="s">
        <v>47</v>
      </c>
      <c r="H234" s="356" t="s">
        <v>2558</v>
      </c>
      <c r="I234" s="356" t="s">
        <v>124</v>
      </c>
      <c r="J234" s="357" t="s">
        <v>1801</v>
      </c>
      <c r="K234" s="357">
        <v>1310110098</v>
      </c>
      <c r="L234" s="357" t="s">
        <v>2039</v>
      </c>
      <c r="M234" s="356" t="s">
        <v>430</v>
      </c>
      <c r="N234" s="356" t="s">
        <v>2040</v>
      </c>
      <c r="O234" s="356" t="s">
        <v>2788</v>
      </c>
      <c r="P234" s="356" t="s">
        <v>1418</v>
      </c>
    </row>
    <row r="235" spans="1:18" x14ac:dyDescent="0.35">
      <c r="A235" s="357">
        <v>234</v>
      </c>
      <c r="B235" s="357">
        <v>32</v>
      </c>
      <c r="C235" s="357">
        <v>4</v>
      </c>
      <c r="D235" s="357" t="str">
        <f>IF(①申請書!$E$2=B235,"連携","")</f>
        <v/>
      </c>
      <c r="E235" s="356" t="str">
        <f>IF(D235="","",COUNTIF($D$2:D235,"連携"))</f>
        <v/>
      </c>
      <c r="F235" s="357">
        <v>91230</v>
      </c>
      <c r="G235" s="356" t="s">
        <v>47</v>
      </c>
      <c r="H235" s="356" t="s">
        <v>2558</v>
      </c>
      <c r="I235" s="356" t="s">
        <v>2556</v>
      </c>
      <c r="J235" s="357" t="s">
        <v>1803</v>
      </c>
      <c r="K235" s="357">
        <v>1310915413</v>
      </c>
      <c r="L235" s="357" t="s">
        <v>1933</v>
      </c>
      <c r="M235" s="356" t="s">
        <v>430</v>
      </c>
      <c r="N235" s="356" t="s">
        <v>1934</v>
      </c>
      <c r="O235" s="356" t="s">
        <v>2788</v>
      </c>
      <c r="P235" s="356" t="s">
        <v>2937</v>
      </c>
    </row>
    <row r="236" spans="1:18" x14ac:dyDescent="0.35">
      <c r="A236" s="357">
        <v>235</v>
      </c>
      <c r="B236" s="357">
        <v>32</v>
      </c>
      <c r="C236" s="357">
        <v>5</v>
      </c>
      <c r="D236" s="357" t="str">
        <f>IF(①申請書!$E$2=B236,"連携","")</f>
        <v/>
      </c>
      <c r="E236" s="356" t="str">
        <f>IF(D236="","",COUNTIF($D$2:D236,"連携"))</f>
        <v/>
      </c>
      <c r="F236" s="357">
        <v>91269</v>
      </c>
      <c r="G236" s="356" t="s">
        <v>297</v>
      </c>
      <c r="H236" s="356" t="s">
        <v>2558</v>
      </c>
      <c r="I236" s="356" t="s">
        <v>567</v>
      </c>
      <c r="J236" s="357" t="s">
        <v>1804</v>
      </c>
      <c r="K236" s="357">
        <v>4610120687</v>
      </c>
      <c r="L236" s="357" t="s">
        <v>568</v>
      </c>
      <c r="M236" s="356" t="s">
        <v>569</v>
      </c>
      <c r="N236" s="356" t="s">
        <v>2064</v>
      </c>
      <c r="O236" s="356" t="s">
        <v>2788</v>
      </c>
      <c r="P236" s="356" t="s">
        <v>2979</v>
      </c>
    </row>
    <row r="237" spans="1:18" s="361" customFormat="1" x14ac:dyDescent="0.35">
      <c r="A237" s="357">
        <v>236</v>
      </c>
      <c r="B237" s="357">
        <v>32</v>
      </c>
      <c r="C237" s="357">
        <v>6</v>
      </c>
      <c r="D237" s="357" t="str">
        <f>IF(①申請書!$E$2=B237,"連携","")</f>
        <v/>
      </c>
      <c r="E237" s="356" t="str">
        <f>IF(D237="","",COUNTIF($D$2:D237,"連携"))</f>
        <v/>
      </c>
      <c r="F237" s="357">
        <v>91339</v>
      </c>
      <c r="G237" s="356" t="s">
        <v>47</v>
      </c>
      <c r="H237" s="356" t="s">
        <v>2558</v>
      </c>
      <c r="I237" s="356" t="s">
        <v>132</v>
      </c>
      <c r="J237" s="357" t="s">
        <v>1805</v>
      </c>
      <c r="K237" s="357">
        <v>1310510347</v>
      </c>
      <c r="L237" s="357" t="s">
        <v>1518</v>
      </c>
      <c r="M237" s="356" t="s">
        <v>430</v>
      </c>
      <c r="N237" s="356" t="s">
        <v>2053</v>
      </c>
      <c r="O237" s="356" t="s">
        <v>2802</v>
      </c>
      <c r="P237" s="356" t="s">
        <v>2980</v>
      </c>
      <c r="Q237" s="356"/>
      <c r="R237" s="356"/>
    </row>
    <row r="238" spans="1:18" s="361" customFormat="1" x14ac:dyDescent="0.35">
      <c r="A238" s="357">
        <v>237</v>
      </c>
      <c r="B238" s="357">
        <v>32</v>
      </c>
      <c r="C238" s="357">
        <v>7</v>
      </c>
      <c r="D238" s="357" t="str">
        <f>IF(①申請書!$E$2=B238,"連携","")</f>
        <v/>
      </c>
      <c r="E238" s="356" t="str">
        <f>IF(D238="","",COUNTIF($D$2:D238,"連携"))</f>
        <v/>
      </c>
      <c r="F238" s="357">
        <v>91388</v>
      </c>
      <c r="G238" s="356" t="s">
        <v>145</v>
      </c>
      <c r="H238" s="356" t="s">
        <v>2558</v>
      </c>
      <c r="I238" s="356" t="s">
        <v>139</v>
      </c>
      <c r="J238" s="357" t="s">
        <v>1807</v>
      </c>
      <c r="K238" s="357">
        <v>2319900110</v>
      </c>
      <c r="L238" s="357" t="s">
        <v>2065</v>
      </c>
      <c r="M238" s="356" t="s">
        <v>456</v>
      </c>
      <c r="N238" s="356" t="s">
        <v>2066</v>
      </c>
      <c r="O238" s="356" t="s">
        <v>2788</v>
      </c>
      <c r="P238" s="356" t="s">
        <v>2981</v>
      </c>
      <c r="Q238" s="356"/>
      <c r="R238" s="356"/>
    </row>
    <row r="239" spans="1:18" x14ac:dyDescent="0.35">
      <c r="A239" s="357">
        <v>238</v>
      </c>
      <c r="B239" s="357">
        <v>32</v>
      </c>
      <c r="C239" s="357">
        <v>8</v>
      </c>
      <c r="D239" s="357" t="str">
        <f>IF(①申請書!$E$2=B239,"連携","")</f>
        <v/>
      </c>
      <c r="E239" s="356" t="str">
        <f>IF(D239="","",COUNTIF($D$2:D239,"連携"))</f>
        <v/>
      </c>
      <c r="F239" s="357">
        <v>91822</v>
      </c>
      <c r="G239" s="356" t="s">
        <v>297</v>
      </c>
      <c r="H239" s="356" t="s">
        <v>2558</v>
      </c>
      <c r="I239" s="356" t="s">
        <v>452</v>
      </c>
      <c r="J239" s="357" t="s">
        <v>1809</v>
      </c>
      <c r="K239" s="357">
        <v>4710412737</v>
      </c>
      <c r="L239" s="357" t="s">
        <v>1584</v>
      </c>
      <c r="M239" s="356" t="s">
        <v>451</v>
      </c>
      <c r="N239" s="356" t="s">
        <v>1938</v>
      </c>
      <c r="O239" s="356" t="s">
        <v>2802</v>
      </c>
      <c r="P239" s="356" t="s">
        <v>2923</v>
      </c>
    </row>
    <row r="240" spans="1:18" x14ac:dyDescent="0.35">
      <c r="A240" s="357">
        <v>239</v>
      </c>
      <c r="B240" s="357">
        <v>32</v>
      </c>
      <c r="C240" s="357">
        <v>9</v>
      </c>
      <c r="D240" s="357" t="str">
        <f>IF(①申請書!$E$2=B240,"連携","")</f>
        <v/>
      </c>
      <c r="E240" s="356" t="str">
        <f>IF(D240="","",COUNTIF($D$2:D240,"連携"))</f>
        <v/>
      </c>
      <c r="F240" s="357">
        <v>92208</v>
      </c>
      <c r="G240" s="356" t="s">
        <v>145</v>
      </c>
      <c r="H240" s="356" t="s">
        <v>2558</v>
      </c>
      <c r="I240" s="356" t="s">
        <v>565</v>
      </c>
      <c r="J240" s="357" t="s">
        <v>1811</v>
      </c>
      <c r="K240" s="357">
        <v>2312203272</v>
      </c>
      <c r="L240" s="357" t="s">
        <v>566</v>
      </c>
      <c r="M240" s="356" t="s">
        <v>456</v>
      </c>
      <c r="N240" s="356" t="s">
        <v>2067</v>
      </c>
      <c r="O240" s="356" t="s">
        <v>2802</v>
      </c>
      <c r="P240" s="356" t="s">
        <v>2982</v>
      </c>
    </row>
    <row r="241" spans="1:18" ht="18" x14ac:dyDescent="0.35">
      <c r="A241" s="352">
        <v>240</v>
      </c>
      <c r="B241" s="353">
        <v>33</v>
      </c>
      <c r="C241" s="353">
        <v>0</v>
      </c>
      <c r="D241" s="353"/>
      <c r="E241" s="354" t="str">
        <f>IF(D241="","",COUNTIF($D$2:D241,"連携"))</f>
        <v/>
      </c>
      <c r="F241" s="353">
        <v>91301</v>
      </c>
      <c r="G241" s="354" t="s">
        <v>47</v>
      </c>
      <c r="H241" s="354" t="s">
        <v>2560</v>
      </c>
      <c r="I241" s="354" t="s">
        <v>101</v>
      </c>
      <c r="J241" s="353" t="s">
        <v>7</v>
      </c>
      <c r="K241" s="353">
        <v>1311919588</v>
      </c>
      <c r="L241" s="353" t="s">
        <v>1990</v>
      </c>
      <c r="M241" s="354" t="s">
        <v>430</v>
      </c>
      <c r="N241" s="354" t="s">
        <v>1991</v>
      </c>
      <c r="O241" s="354" t="s">
        <v>2788</v>
      </c>
      <c r="P241" s="354" t="s">
        <v>2950</v>
      </c>
      <c r="Q241" s="355"/>
      <c r="R241" s="355"/>
    </row>
    <row r="242" spans="1:18" x14ac:dyDescent="0.35">
      <c r="A242" s="357">
        <v>241</v>
      </c>
      <c r="B242" s="357">
        <v>33</v>
      </c>
      <c r="C242" s="357">
        <v>1</v>
      </c>
      <c r="D242" s="357" t="str">
        <f>IF(①申請書!$E$2=B242,"連携","")</f>
        <v/>
      </c>
      <c r="E242" s="356" t="str">
        <f>IF(D242="","",COUNTIF($D$2:D242,"連携"))</f>
        <v/>
      </c>
      <c r="F242" s="357">
        <v>91040</v>
      </c>
      <c r="G242" s="356" t="s">
        <v>47</v>
      </c>
      <c r="H242" s="356" t="s">
        <v>2560</v>
      </c>
      <c r="I242" s="356" t="s">
        <v>511</v>
      </c>
      <c r="J242" s="357" t="s">
        <v>1797</v>
      </c>
      <c r="K242" s="357">
        <v>1412100865</v>
      </c>
      <c r="L242" s="357" t="s">
        <v>512</v>
      </c>
      <c r="M242" s="356" t="s">
        <v>426</v>
      </c>
      <c r="N242" s="356" t="s">
        <v>1992</v>
      </c>
      <c r="O242" s="356" t="s">
        <v>2802</v>
      </c>
      <c r="P242" s="356" t="s">
        <v>1315</v>
      </c>
    </row>
    <row r="243" spans="1:18" x14ac:dyDescent="0.35">
      <c r="A243" s="357">
        <v>242</v>
      </c>
      <c r="B243" s="357">
        <v>33</v>
      </c>
      <c r="C243" s="357">
        <v>2</v>
      </c>
      <c r="D243" s="357" t="str">
        <f>IF(①申請書!$E$2=B243,"連携","")</f>
        <v/>
      </c>
      <c r="E243" s="356" t="str">
        <f>IF(D243="","",COUNTIF($D$2:D243,"連携"))</f>
        <v/>
      </c>
      <c r="F243" s="357">
        <v>91147</v>
      </c>
      <c r="G243" s="356" t="s">
        <v>47</v>
      </c>
      <c r="H243" s="356" t="s">
        <v>2560</v>
      </c>
      <c r="I243" s="356" t="s">
        <v>80</v>
      </c>
      <c r="J243" s="357" t="s">
        <v>1799</v>
      </c>
      <c r="K243" s="357">
        <v>1318616104</v>
      </c>
      <c r="L243" s="357" t="s">
        <v>476</v>
      </c>
      <c r="M243" s="356" t="s">
        <v>430</v>
      </c>
      <c r="N243" s="356" t="s">
        <v>1898</v>
      </c>
      <c r="O243" s="356" t="s">
        <v>2788</v>
      </c>
      <c r="P243" s="356" t="s">
        <v>1341</v>
      </c>
    </row>
    <row r="244" spans="1:18" x14ac:dyDescent="0.35">
      <c r="A244" s="357">
        <v>243</v>
      </c>
      <c r="B244" s="357">
        <v>33</v>
      </c>
      <c r="C244" s="357">
        <v>3</v>
      </c>
      <c r="D244" s="357" t="str">
        <f>IF(①申請書!$E$2=B244,"連携","")</f>
        <v/>
      </c>
      <c r="E244" s="356" t="str">
        <f>IF(D244="","",COUNTIF($D$2:D244,"連携"))</f>
        <v/>
      </c>
      <c r="F244" s="357">
        <v>91148</v>
      </c>
      <c r="G244" s="356" t="s">
        <v>47</v>
      </c>
      <c r="H244" s="356" t="s">
        <v>2560</v>
      </c>
      <c r="I244" s="356" t="s">
        <v>405</v>
      </c>
      <c r="J244" s="357" t="s">
        <v>1801</v>
      </c>
      <c r="K244" s="357">
        <v>1219110057</v>
      </c>
      <c r="L244" s="357" t="s">
        <v>406</v>
      </c>
      <c r="M244" s="356" t="s">
        <v>407</v>
      </c>
      <c r="N244" s="356" t="s">
        <v>1886</v>
      </c>
      <c r="O244" s="356" t="s">
        <v>2788</v>
      </c>
      <c r="P244" s="356" t="s">
        <v>2869</v>
      </c>
    </row>
    <row r="245" spans="1:18" s="362" customFormat="1" ht="18.75" x14ac:dyDescent="0.4">
      <c r="A245" s="357">
        <v>244</v>
      </c>
      <c r="B245" s="357">
        <v>33</v>
      </c>
      <c r="C245" s="357">
        <v>4</v>
      </c>
      <c r="D245" s="357" t="str">
        <f>IF(①申請書!$E$2=B245,"連携","")</f>
        <v/>
      </c>
      <c r="E245" s="356" t="str">
        <f>IF(D245="","",COUNTIF($D$2:D245,"連携"))</f>
        <v/>
      </c>
      <c r="F245" s="357">
        <v>91215</v>
      </c>
      <c r="G245" s="356" t="s">
        <v>47</v>
      </c>
      <c r="H245" s="356" t="s">
        <v>2560</v>
      </c>
      <c r="I245" s="356" t="s">
        <v>2912</v>
      </c>
      <c r="J245" s="357" t="s">
        <v>1803</v>
      </c>
      <c r="K245" s="357">
        <v>1110101337</v>
      </c>
      <c r="L245" s="357" t="s">
        <v>1492</v>
      </c>
      <c r="M245" s="356" t="s">
        <v>415</v>
      </c>
      <c r="N245" s="356" t="s">
        <v>2913</v>
      </c>
      <c r="O245" s="356" t="s">
        <v>2802</v>
      </c>
      <c r="P245" s="356" t="s">
        <v>2914</v>
      </c>
      <c r="Q245" s="356"/>
      <c r="R245" s="356"/>
    </row>
    <row r="246" spans="1:18" x14ac:dyDescent="0.35">
      <c r="A246" s="357">
        <v>245</v>
      </c>
      <c r="B246" s="357">
        <v>33</v>
      </c>
      <c r="C246" s="357">
        <v>5</v>
      </c>
      <c r="D246" s="357" t="str">
        <f>IF(①申請書!$E$2=B246,"連携","")</f>
        <v/>
      </c>
      <c r="E246" s="356" t="str">
        <f>IF(D246="","",COUNTIF($D$2:D246,"連携"))</f>
        <v/>
      </c>
      <c r="F246" s="357">
        <v>91314</v>
      </c>
      <c r="G246" s="356" t="s">
        <v>47</v>
      </c>
      <c r="H246" s="356" t="s">
        <v>2560</v>
      </c>
      <c r="I246" s="356" t="s">
        <v>1513</v>
      </c>
      <c r="J246" s="357" t="s">
        <v>1804</v>
      </c>
      <c r="K246" s="357">
        <v>1310370759</v>
      </c>
      <c r="L246" s="357" t="s">
        <v>1512</v>
      </c>
      <c r="M246" s="356" t="s">
        <v>430</v>
      </c>
      <c r="N246" s="356" t="s">
        <v>1993</v>
      </c>
      <c r="O246" s="356" t="s">
        <v>2788</v>
      </c>
      <c r="P246" s="356" t="s">
        <v>1994</v>
      </c>
    </row>
    <row r="247" spans="1:18" x14ac:dyDescent="0.35">
      <c r="A247" s="357">
        <v>246</v>
      </c>
      <c r="B247" s="357">
        <v>33</v>
      </c>
      <c r="C247" s="357">
        <v>6</v>
      </c>
      <c r="D247" s="357" t="str">
        <f>IF(①申請書!$E$2=B247,"連携","")</f>
        <v/>
      </c>
      <c r="E247" s="356" t="str">
        <f>IF(D247="","",COUNTIF($D$2:D247,"連携"))</f>
        <v/>
      </c>
      <c r="F247" s="357">
        <v>91407</v>
      </c>
      <c r="G247" s="356" t="s">
        <v>47</v>
      </c>
      <c r="H247" s="356" t="s">
        <v>2560</v>
      </c>
      <c r="I247" s="356" t="s">
        <v>87</v>
      </c>
      <c r="J247" s="357" t="s">
        <v>1805</v>
      </c>
      <c r="K247" s="357">
        <v>915110373</v>
      </c>
      <c r="L247" s="357" t="s">
        <v>489</v>
      </c>
      <c r="M247" s="356" t="s">
        <v>410</v>
      </c>
      <c r="N247" s="356" t="s">
        <v>1969</v>
      </c>
      <c r="O247" s="356" t="s">
        <v>2802</v>
      </c>
      <c r="P247" s="356" t="s">
        <v>2885</v>
      </c>
    </row>
    <row r="248" spans="1:18" x14ac:dyDescent="0.35">
      <c r="A248" s="357">
        <v>247</v>
      </c>
      <c r="B248" s="357">
        <v>33</v>
      </c>
      <c r="C248" s="357">
        <v>7</v>
      </c>
      <c r="D248" s="357" t="str">
        <f>IF(①申請書!$E$2=B248,"連携","")</f>
        <v/>
      </c>
      <c r="E248" s="356" t="str">
        <f>IF(D248="","",COUNTIF($D$2:D248,"連携"))</f>
        <v/>
      </c>
      <c r="F248" s="357">
        <v>91552</v>
      </c>
      <c r="G248" s="356" t="s">
        <v>47</v>
      </c>
      <c r="H248" s="356" t="s">
        <v>2560</v>
      </c>
      <c r="I248" s="356" t="s">
        <v>102</v>
      </c>
      <c r="J248" s="357" t="s">
        <v>1807</v>
      </c>
      <c r="K248" s="357">
        <v>1310314757</v>
      </c>
      <c r="L248" s="357" t="s">
        <v>514</v>
      </c>
      <c r="M248" s="356" t="s">
        <v>430</v>
      </c>
      <c r="N248" s="356" t="s">
        <v>1997</v>
      </c>
      <c r="O248" s="356" t="s">
        <v>2802</v>
      </c>
      <c r="P248" s="356" t="s">
        <v>2983</v>
      </c>
    </row>
    <row r="249" spans="1:18" x14ac:dyDescent="0.35">
      <c r="A249" s="357">
        <v>248</v>
      </c>
      <c r="B249" s="357">
        <v>33</v>
      </c>
      <c r="C249" s="357">
        <v>8</v>
      </c>
      <c r="D249" s="357" t="str">
        <f>IF(①申請書!$E$2=B249,"連携","")</f>
        <v/>
      </c>
      <c r="E249" s="356" t="str">
        <f>IF(D249="","",COUNTIF($D$2:D249,"連携"))</f>
        <v/>
      </c>
      <c r="F249" s="357">
        <v>92200</v>
      </c>
      <c r="G249" s="356" t="s">
        <v>47</v>
      </c>
      <c r="H249" s="356" t="s">
        <v>2560</v>
      </c>
      <c r="I249" s="356" t="s">
        <v>1614</v>
      </c>
      <c r="J249" s="357" t="s">
        <v>1809</v>
      </c>
      <c r="K249" s="357">
        <v>1116500128</v>
      </c>
      <c r="L249" s="357" t="s">
        <v>1613</v>
      </c>
      <c r="M249" s="356" t="s">
        <v>415</v>
      </c>
      <c r="N249" s="356" t="s">
        <v>1847</v>
      </c>
      <c r="O249" s="356" t="s">
        <v>2788</v>
      </c>
      <c r="P249" s="356" t="s">
        <v>1848</v>
      </c>
    </row>
    <row r="250" spans="1:18" ht="18" x14ac:dyDescent="0.35">
      <c r="A250" s="352">
        <v>249</v>
      </c>
      <c r="B250" s="353">
        <v>34</v>
      </c>
      <c r="C250" s="353">
        <v>0</v>
      </c>
      <c r="D250" s="353"/>
      <c r="E250" s="354" t="str">
        <f>IF(D250="","",COUNTIF($D$2:D250,"連携"))</f>
        <v/>
      </c>
      <c r="F250" s="353">
        <v>91307</v>
      </c>
      <c r="G250" s="354" t="s">
        <v>47</v>
      </c>
      <c r="H250" s="354" t="s">
        <v>1795</v>
      </c>
      <c r="I250" s="354" t="s">
        <v>142</v>
      </c>
      <c r="J250" s="353" t="s">
        <v>7</v>
      </c>
      <c r="K250" s="353">
        <v>1312970051</v>
      </c>
      <c r="L250" s="353" t="s">
        <v>1510</v>
      </c>
      <c r="M250" s="354" t="s">
        <v>430</v>
      </c>
      <c r="N250" s="354" t="s">
        <v>2069</v>
      </c>
      <c r="O250" s="354" t="s">
        <v>2788</v>
      </c>
      <c r="P250" s="354" t="s">
        <v>2984</v>
      </c>
      <c r="Q250" s="355"/>
      <c r="R250" s="355"/>
    </row>
    <row r="251" spans="1:18" x14ac:dyDescent="0.35">
      <c r="A251" s="357">
        <v>250</v>
      </c>
      <c r="B251" s="357">
        <v>34</v>
      </c>
      <c r="C251" s="357">
        <v>1</v>
      </c>
      <c r="D251" s="357" t="str">
        <f>IF(①申請書!$E$2=B251,"連携","")</f>
        <v/>
      </c>
      <c r="E251" s="356" t="str">
        <f>IF(D251="","",COUNTIF($D$2:D251,"連携"))</f>
        <v/>
      </c>
      <c r="F251" s="357">
        <v>91308</v>
      </c>
      <c r="G251" s="356" t="s">
        <v>47</v>
      </c>
      <c r="H251" s="356" t="s">
        <v>1795</v>
      </c>
      <c r="I251" s="356" t="s">
        <v>100</v>
      </c>
      <c r="J251" s="357" t="s">
        <v>1797</v>
      </c>
      <c r="K251" s="357">
        <v>1310415018</v>
      </c>
      <c r="L251" s="357" t="s">
        <v>508</v>
      </c>
      <c r="M251" s="356" t="s">
        <v>430</v>
      </c>
      <c r="N251" s="356" t="s">
        <v>1982</v>
      </c>
      <c r="O251" s="356" t="s">
        <v>2802</v>
      </c>
      <c r="P251" s="356" t="s">
        <v>2985</v>
      </c>
    </row>
    <row r="252" spans="1:18" x14ac:dyDescent="0.35">
      <c r="A252" s="357">
        <v>251</v>
      </c>
      <c r="B252" s="357">
        <v>34</v>
      </c>
      <c r="C252" s="357">
        <v>2</v>
      </c>
      <c r="D252" s="357" t="str">
        <f>IF(①申請書!$E$2=B252,"連携","")</f>
        <v/>
      </c>
      <c r="E252" s="356" t="str">
        <f>IF(D252="","",COUNTIF($D$2:D252,"連携"))</f>
        <v/>
      </c>
      <c r="F252" s="357">
        <v>91921</v>
      </c>
      <c r="G252" s="356" t="s">
        <v>47</v>
      </c>
      <c r="H252" s="356" t="s">
        <v>1795</v>
      </c>
      <c r="I252" s="356" t="s">
        <v>141</v>
      </c>
      <c r="J252" s="357" t="s">
        <v>1799</v>
      </c>
      <c r="K252" s="357">
        <v>813811171</v>
      </c>
      <c r="L252" s="357" t="s">
        <v>570</v>
      </c>
      <c r="M252" s="356" t="s">
        <v>387</v>
      </c>
      <c r="N252" s="356" t="s">
        <v>2070</v>
      </c>
      <c r="O252" s="356" t="s">
        <v>2802</v>
      </c>
      <c r="P252" s="356" t="s">
        <v>1389</v>
      </c>
    </row>
    <row r="253" spans="1:18" ht="18" x14ac:dyDescent="0.35">
      <c r="A253" s="352">
        <v>252</v>
      </c>
      <c r="B253" s="353">
        <v>35</v>
      </c>
      <c r="C253" s="353">
        <v>0</v>
      </c>
      <c r="D253" s="353"/>
      <c r="E253" s="354" t="str">
        <f>IF(D253="","",COUNTIF($D$2:D253,"連携"))</f>
        <v/>
      </c>
      <c r="F253" s="353">
        <v>91308</v>
      </c>
      <c r="G253" s="354" t="s">
        <v>47</v>
      </c>
      <c r="H253" s="354" t="s">
        <v>2563</v>
      </c>
      <c r="I253" s="354" t="s">
        <v>100</v>
      </c>
      <c r="J253" s="353" t="s">
        <v>7</v>
      </c>
      <c r="K253" s="353">
        <v>1310415018</v>
      </c>
      <c r="L253" s="353" t="s">
        <v>508</v>
      </c>
      <c r="M253" s="354" t="s">
        <v>430</v>
      </c>
      <c r="N253" s="354" t="s">
        <v>1982</v>
      </c>
      <c r="O253" s="354" t="s">
        <v>2802</v>
      </c>
      <c r="P253" s="354" t="s">
        <v>2985</v>
      </c>
      <c r="Q253" s="355"/>
      <c r="R253" s="355"/>
    </row>
    <row r="254" spans="1:18" x14ac:dyDescent="0.35">
      <c r="A254" s="357">
        <v>253</v>
      </c>
      <c r="B254" s="357">
        <v>35</v>
      </c>
      <c r="C254" s="357">
        <v>1</v>
      </c>
      <c r="D254" s="357" t="str">
        <f>IF(①申請書!$E$2=B254,"連携","")</f>
        <v/>
      </c>
      <c r="E254" s="356" t="str">
        <f>IF(D254="","",COUNTIF($D$2:D254,"連携"))</f>
        <v/>
      </c>
      <c r="F254" s="357">
        <v>91082</v>
      </c>
      <c r="G254" s="356" t="s">
        <v>47</v>
      </c>
      <c r="H254" s="356" t="s">
        <v>2563</v>
      </c>
      <c r="I254" s="356" t="s">
        <v>479</v>
      </c>
      <c r="J254" s="357" t="s">
        <v>1797</v>
      </c>
      <c r="K254" s="357">
        <v>1410803304</v>
      </c>
      <c r="L254" s="357" t="s">
        <v>480</v>
      </c>
      <c r="M254" s="356" t="s">
        <v>426</v>
      </c>
      <c r="N254" s="356" t="s">
        <v>1960</v>
      </c>
      <c r="O254" s="356" t="s">
        <v>2802</v>
      </c>
      <c r="P254" s="356" t="s">
        <v>2986</v>
      </c>
    </row>
    <row r="255" spans="1:18" x14ac:dyDescent="0.35">
      <c r="A255" s="357">
        <v>254</v>
      </c>
      <c r="B255" s="357">
        <v>35</v>
      </c>
      <c r="C255" s="357">
        <v>2</v>
      </c>
      <c r="D255" s="357" t="str">
        <f>IF(①申請書!$E$2=B255,"連携","")</f>
        <v/>
      </c>
      <c r="E255" s="356" t="str">
        <f>IF(D255="","",COUNTIF($D$2:D255,"連携"))</f>
        <v/>
      </c>
      <c r="F255" s="357">
        <v>91148</v>
      </c>
      <c r="G255" s="356" t="s">
        <v>47</v>
      </c>
      <c r="H255" s="356" t="s">
        <v>2563</v>
      </c>
      <c r="I255" s="356" t="s">
        <v>405</v>
      </c>
      <c r="J255" s="357" t="s">
        <v>1799</v>
      </c>
      <c r="K255" s="357">
        <v>1219110057</v>
      </c>
      <c r="L255" s="357" t="s">
        <v>406</v>
      </c>
      <c r="M255" s="356" t="s">
        <v>407</v>
      </c>
      <c r="N255" s="356" t="s">
        <v>1886</v>
      </c>
      <c r="O255" s="356" t="s">
        <v>2788</v>
      </c>
      <c r="P255" s="356" t="s">
        <v>2869</v>
      </c>
    </row>
    <row r="256" spans="1:18" x14ac:dyDescent="0.35">
      <c r="A256" s="357">
        <v>255</v>
      </c>
      <c r="B256" s="357">
        <v>35</v>
      </c>
      <c r="C256" s="357">
        <v>3</v>
      </c>
      <c r="D256" s="357" t="str">
        <f>IF(①申請書!$E$2=B256,"連携","")</f>
        <v/>
      </c>
      <c r="E256" s="356" t="str">
        <f>IF(D256="","",COUNTIF($D$2:D256,"連携"))</f>
        <v/>
      </c>
      <c r="F256" s="357">
        <v>91178</v>
      </c>
      <c r="G256" s="356" t="s">
        <v>47</v>
      </c>
      <c r="H256" s="356" t="s">
        <v>2563</v>
      </c>
      <c r="I256" s="356" t="s">
        <v>124</v>
      </c>
      <c r="J256" s="357" t="s">
        <v>1801</v>
      </c>
      <c r="K256" s="357">
        <v>1310110098</v>
      </c>
      <c r="L256" s="357" t="s">
        <v>2039</v>
      </c>
      <c r="M256" s="356" t="s">
        <v>430</v>
      </c>
      <c r="N256" s="356" t="s">
        <v>2040</v>
      </c>
      <c r="O256" s="356" t="s">
        <v>2788</v>
      </c>
      <c r="P256" s="356" t="s">
        <v>1418</v>
      </c>
    </row>
    <row r="257" spans="1:18" x14ac:dyDescent="0.35">
      <c r="A257" s="357">
        <v>256</v>
      </c>
      <c r="B257" s="357">
        <v>35</v>
      </c>
      <c r="C257" s="357">
        <v>4</v>
      </c>
      <c r="D257" s="357" t="str">
        <f>IF(①申請書!$E$2=B257,"連携","")</f>
        <v/>
      </c>
      <c r="E257" s="356" t="str">
        <f>IF(D257="","",COUNTIF($D$2:D257,"連携"))</f>
        <v/>
      </c>
      <c r="F257" s="357">
        <v>91307</v>
      </c>
      <c r="G257" s="356" t="s">
        <v>47</v>
      </c>
      <c r="H257" s="356" t="s">
        <v>2563</v>
      </c>
      <c r="I257" s="356" t="s">
        <v>142</v>
      </c>
      <c r="J257" s="357" t="s">
        <v>1803</v>
      </c>
      <c r="K257" s="357">
        <v>1312970051</v>
      </c>
      <c r="L257" s="357" t="s">
        <v>1510</v>
      </c>
      <c r="M257" s="356" t="s">
        <v>430</v>
      </c>
      <c r="N257" s="356" t="s">
        <v>2069</v>
      </c>
      <c r="O257" s="356" t="s">
        <v>2788</v>
      </c>
      <c r="P257" s="356" t="s">
        <v>2984</v>
      </c>
    </row>
    <row r="258" spans="1:18" x14ac:dyDescent="0.35">
      <c r="A258" s="357">
        <v>257</v>
      </c>
      <c r="B258" s="357">
        <v>35</v>
      </c>
      <c r="C258" s="357">
        <v>5</v>
      </c>
      <c r="D258" s="357" t="str">
        <f>IF(①申請書!$E$2=B258,"連携","")</f>
        <v/>
      </c>
      <c r="E258" s="356" t="str">
        <f>IF(D258="","",COUNTIF($D$2:D258,"連携"))</f>
        <v/>
      </c>
      <c r="F258" s="357">
        <v>91519</v>
      </c>
      <c r="G258" s="356" t="s">
        <v>47</v>
      </c>
      <c r="H258" s="356" t="s">
        <v>2563</v>
      </c>
      <c r="I258" s="356" t="s">
        <v>481</v>
      </c>
      <c r="J258" s="357" t="s">
        <v>1804</v>
      </c>
      <c r="K258" s="357">
        <v>1410504449</v>
      </c>
      <c r="L258" s="357" t="s">
        <v>482</v>
      </c>
      <c r="M258" s="356" t="s">
        <v>426</v>
      </c>
      <c r="N258" s="356" t="s">
        <v>1963</v>
      </c>
      <c r="O258" s="356" t="s">
        <v>2788</v>
      </c>
      <c r="P258" s="356" t="s">
        <v>1410</v>
      </c>
    </row>
    <row r="259" spans="1:18" x14ac:dyDescent="0.35">
      <c r="A259" s="357">
        <v>258</v>
      </c>
      <c r="B259" s="357">
        <v>35</v>
      </c>
      <c r="C259" s="357">
        <v>6</v>
      </c>
      <c r="D259" s="357" t="str">
        <f>IF(①申請書!$E$2=B259,"連携","")</f>
        <v/>
      </c>
      <c r="E259" s="356" t="str">
        <f>IF(D259="","",COUNTIF($D$2:D259,"連携"))</f>
        <v/>
      </c>
      <c r="F259" s="357">
        <v>91817</v>
      </c>
      <c r="G259" s="356" t="s">
        <v>47</v>
      </c>
      <c r="H259" s="356" t="s">
        <v>2563</v>
      </c>
      <c r="I259" s="356" t="s">
        <v>571</v>
      </c>
      <c r="J259" s="357" t="s">
        <v>1805</v>
      </c>
      <c r="K259" s="357">
        <v>1111900133</v>
      </c>
      <c r="L259" s="357" t="s">
        <v>572</v>
      </c>
      <c r="M259" s="356" t="s">
        <v>415</v>
      </c>
      <c r="N259" s="356" t="s">
        <v>2071</v>
      </c>
      <c r="O259" s="356" t="s">
        <v>2802</v>
      </c>
      <c r="P259" s="356" t="s">
        <v>2987</v>
      </c>
    </row>
    <row r="260" spans="1:18" x14ac:dyDescent="0.35">
      <c r="A260" s="357">
        <v>259</v>
      </c>
      <c r="B260" s="357">
        <v>35</v>
      </c>
      <c r="C260" s="357">
        <v>7</v>
      </c>
      <c r="D260" s="357" t="str">
        <f>IF(①申請書!$E$2=B260,"連携","")</f>
        <v/>
      </c>
      <c r="E260" s="356" t="str">
        <f>IF(D260="","",COUNTIF($D$2:D260,"連携"))</f>
        <v/>
      </c>
      <c r="F260" s="357">
        <v>91915</v>
      </c>
      <c r="G260" s="356" t="s">
        <v>47</v>
      </c>
      <c r="H260" s="356" t="s">
        <v>2563</v>
      </c>
      <c r="I260" s="356" t="s">
        <v>413</v>
      </c>
      <c r="J260" s="357" t="s">
        <v>1807</v>
      </c>
      <c r="K260" s="357">
        <v>1116100739</v>
      </c>
      <c r="L260" s="357" t="s">
        <v>414</v>
      </c>
      <c r="M260" s="356" t="s">
        <v>415</v>
      </c>
      <c r="N260" s="356" t="s">
        <v>1893</v>
      </c>
      <c r="O260" s="356" t="s">
        <v>2788</v>
      </c>
      <c r="P260" s="356" t="s">
        <v>2875</v>
      </c>
    </row>
    <row r="261" spans="1:18" x14ac:dyDescent="0.35">
      <c r="A261" s="357">
        <v>260</v>
      </c>
      <c r="B261" s="357">
        <v>35</v>
      </c>
      <c r="C261" s="357">
        <v>8</v>
      </c>
      <c r="D261" s="357" t="str">
        <f>IF(①申請書!$E$2=B261,"連携","")</f>
        <v/>
      </c>
      <c r="E261" s="356" t="str">
        <f>IF(D261="","",COUNTIF($D$2:D261,"連携"))</f>
        <v/>
      </c>
      <c r="F261" s="357">
        <v>91921</v>
      </c>
      <c r="G261" s="356" t="s">
        <v>47</v>
      </c>
      <c r="H261" s="356" t="s">
        <v>2563</v>
      </c>
      <c r="I261" s="356" t="s">
        <v>141</v>
      </c>
      <c r="J261" s="357" t="s">
        <v>1809</v>
      </c>
      <c r="K261" s="357">
        <v>813811171</v>
      </c>
      <c r="L261" s="357" t="s">
        <v>570</v>
      </c>
      <c r="M261" s="356" t="s">
        <v>387</v>
      </c>
      <c r="N261" s="356" t="s">
        <v>2070</v>
      </c>
      <c r="O261" s="356" t="s">
        <v>2802</v>
      </c>
      <c r="P261" s="356" t="s">
        <v>1389</v>
      </c>
    </row>
    <row r="262" spans="1:18" x14ac:dyDescent="0.35">
      <c r="A262" s="357">
        <v>261</v>
      </c>
      <c r="B262" s="357">
        <v>35</v>
      </c>
      <c r="C262" s="357">
        <v>9</v>
      </c>
      <c r="D262" s="357" t="str">
        <f>IF(①申請書!$E$2=B262,"連携","")</f>
        <v/>
      </c>
      <c r="E262" s="356" t="str">
        <f>IF(D262="","",COUNTIF($D$2:D262,"連携"))</f>
        <v/>
      </c>
      <c r="F262" s="357">
        <v>92064</v>
      </c>
      <c r="G262" s="356" t="s">
        <v>47</v>
      </c>
      <c r="H262" s="356" t="s">
        <v>2563</v>
      </c>
      <c r="I262" s="356" t="s">
        <v>97</v>
      </c>
      <c r="J262" s="357" t="s">
        <v>1811</v>
      </c>
      <c r="K262" s="357">
        <v>1419805821</v>
      </c>
      <c r="L262" s="357" t="s">
        <v>504</v>
      </c>
      <c r="M262" s="356" t="s">
        <v>426</v>
      </c>
      <c r="N262" s="356" t="s">
        <v>2072</v>
      </c>
      <c r="O262" s="356" t="s">
        <v>2802</v>
      </c>
      <c r="P262" s="356" t="s">
        <v>1413</v>
      </c>
    </row>
    <row r="263" spans="1:18" ht="18" x14ac:dyDescent="0.35">
      <c r="A263" s="352">
        <v>262</v>
      </c>
      <c r="B263" s="353">
        <v>36</v>
      </c>
      <c r="C263" s="353">
        <v>0</v>
      </c>
      <c r="D263" s="353"/>
      <c r="E263" s="354" t="str">
        <f>IF(D263="","",COUNTIF($D$2:D263,"連携"))</f>
        <v/>
      </c>
      <c r="F263" s="353">
        <v>91311</v>
      </c>
      <c r="G263" s="354" t="s">
        <v>47</v>
      </c>
      <c r="H263" s="354" t="s">
        <v>2565</v>
      </c>
      <c r="I263" s="354" t="s">
        <v>106</v>
      </c>
      <c r="J263" s="353" t="s">
        <v>7</v>
      </c>
      <c r="K263" s="353">
        <v>1310310243</v>
      </c>
      <c r="L263" s="353" t="s">
        <v>2003</v>
      </c>
      <c r="M263" s="354" t="s">
        <v>430</v>
      </c>
      <c r="N263" s="354" t="s">
        <v>2004</v>
      </c>
      <c r="O263" s="354" t="s">
        <v>2788</v>
      </c>
      <c r="P263" s="354" t="s">
        <v>2988</v>
      </c>
      <c r="Q263" s="355"/>
      <c r="R263" s="355"/>
    </row>
    <row r="264" spans="1:18" x14ac:dyDescent="0.35">
      <c r="A264" s="357">
        <v>263</v>
      </c>
      <c r="B264" s="357">
        <v>36</v>
      </c>
      <c r="C264" s="357">
        <v>1</v>
      </c>
      <c r="D264" s="357" t="str">
        <f>IF(①申請書!$E$2=B264,"連携","")</f>
        <v/>
      </c>
      <c r="E264" s="356" t="str">
        <f>IF(D264="","",COUNTIF($D$2:D264,"連携"))</f>
        <v/>
      </c>
      <c r="F264" s="357">
        <v>91147</v>
      </c>
      <c r="G264" s="356" t="s">
        <v>47</v>
      </c>
      <c r="H264" s="356" t="s">
        <v>2565</v>
      </c>
      <c r="I264" s="356" t="s">
        <v>80</v>
      </c>
      <c r="J264" s="357" t="s">
        <v>1797</v>
      </c>
      <c r="K264" s="357">
        <v>1318616104</v>
      </c>
      <c r="L264" s="357" t="s">
        <v>476</v>
      </c>
      <c r="M264" s="356" t="s">
        <v>430</v>
      </c>
      <c r="N264" s="356" t="s">
        <v>1898</v>
      </c>
      <c r="O264" s="356" t="s">
        <v>2788</v>
      </c>
      <c r="P264" s="356" t="s">
        <v>1341</v>
      </c>
    </row>
    <row r="265" spans="1:18" x14ac:dyDescent="0.35">
      <c r="A265" s="357">
        <v>264</v>
      </c>
      <c r="B265" s="357">
        <v>36</v>
      </c>
      <c r="C265" s="357">
        <v>2</v>
      </c>
      <c r="D265" s="357" t="str">
        <f>IF(①申請書!$E$2=B265,"連携","")</f>
        <v/>
      </c>
      <c r="E265" s="356" t="str">
        <f>IF(D265="","",COUNTIF($D$2:D265,"連携"))</f>
        <v/>
      </c>
      <c r="F265" s="357">
        <v>91309</v>
      </c>
      <c r="G265" s="356" t="s">
        <v>1958</v>
      </c>
      <c r="H265" s="356" t="s">
        <v>2565</v>
      </c>
      <c r="I265" s="356" t="s">
        <v>2989</v>
      </c>
      <c r="J265" s="357" t="s">
        <v>1799</v>
      </c>
      <c r="K265" s="357">
        <v>1314514188</v>
      </c>
      <c r="L265" s="357" t="s">
        <v>2005</v>
      </c>
      <c r="M265" s="356" t="s">
        <v>901</v>
      </c>
      <c r="N265" s="356" t="s">
        <v>2990</v>
      </c>
      <c r="O265" s="356" t="s">
        <v>2991</v>
      </c>
      <c r="P265" s="356" t="s">
        <v>2992</v>
      </c>
    </row>
    <row r="266" spans="1:18" x14ac:dyDescent="0.35">
      <c r="A266" s="357">
        <v>265</v>
      </c>
      <c r="B266" s="357">
        <v>36</v>
      </c>
      <c r="C266" s="357">
        <v>3</v>
      </c>
      <c r="D266" s="357" t="str">
        <f>IF(①申請書!$E$2=B266,"連携","")</f>
        <v/>
      </c>
      <c r="E266" s="356" t="str">
        <f>IF(D266="","",COUNTIF($D$2:D266,"連携"))</f>
        <v/>
      </c>
      <c r="F266" s="357">
        <v>91310</v>
      </c>
      <c r="G266" s="356" t="s">
        <v>47</v>
      </c>
      <c r="H266" s="356" t="s">
        <v>2565</v>
      </c>
      <c r="I266" s="356" t="s">
        <v>108</v>
      </c>
      <c r="J266" s="357" t="s">
        <v>1801</v>
      </c>
      <c r="K266" s="357">
        <v>1212110914</v>
      </c>
      <c r="L266" s="357" t="s">
        <v>517</v>
      </c>
      <c r="M266" s="356" t="s">
        <v>407</v>
      </c>
      <c r="N266" s="356" t="s">
        <v>2006</v>
      </c>
      <c r="O266" s="356" t="s">
        <v>2788</v>
      </c>
      <c r="P266" s="356" t="s">
        <v>1324</v>
      </c>
    </row>
    <row r="267" spans="1:18" x14ac:dyDescent="0.35">
      <c r="A267" s="357">
        <v>266</v>
      </c>
      <c r="B267" s="357">
        <v>36</v>
      </c>
      <c r="C267" s="357">
        <v>4</v>
      </c>
      <c r="D267" s="357" t="str">
        <f>IF(①申請書!$E$2=B267,"連携","")</f>
        <v/>
      </c>
      <c r="E267" s="356" t="str">
        <f>IF(D267="","",COUNTIF($D$2:D267,"連携"))</f>
        <v/>
      </c>
      <c r="F267" s="357">
        <v>91611</v>
      </c>
      <c r="G267" s="356" t="s">
        <v>47</v>
      </c>
      <c r="H267" s="356" t="s">
        <v>2565</v>
      </c>
      <c r="I267" s="356" t="s">
        <v>107</v>
      </c>
      <c r="J267" s="357" t="s">
        <v>1803</v>
      </c>
      <c r="K267" s="357">
        <v>1312212389</v>
      </c>
      <c r="L267" s="357" t="s">
        <v>1550</v>
      </c>
      <c r="M267" s="356" t="s">
        <v>430</v>
      </c>
      <c r="N267" s="356" t="s">
        <v>2007</v>
      </c>
      <c r="O267" s="356" t="s">
        <v>2788</v>
      </c>
      <c r="P267" s="356" t="s">
        <v>2993</v>
      </c>
    </row>
    <row r="268" spans="1:18" ht="18" x14ac:dyDescent="0.35">
      <c r="A268" s="352">
        <v>267</v>
      </c>
      <c r="B268" s="353">
        <v>37</v>
      </c>
      <c r="C268" s="353">
        <v>0</v>
      </c>
      <c r="D268" s="353"/>
      <c r="E268" s="354" t="str">
        <f>IF(D268="","",COUNTIF($D$2:D268,"連携"))</f>
        <v/>
      </c>
      <c r="F268" s="353">
        <v>91312</v>
      </c>
      <c r="G268" s="354" t="s">
        <v>47</v>
      </c>
      <c r="H268" s="354" t="s">
        <v>2567</v>
      </c>
      <c r="I268" s="354" t="s">
        <v>116</v>
      </c>
      <c r="J268" s="353" t="s">
        <v>7</v>
      </c>
      <c r="K268" s="353">
        <v>1310415042</v>
      </c>
      <c r="L268" s="353" t="s">
        <v>1511</v>
      </c>
      <c r="M268" s="354" t="s">
        <v>430</v>
      </c>
      <c r="N268" s="354" t="s">
        <v>1987</v>
      </c>
      <c r="O268" s="354" t="s">
        <v>2788</v>
      </c>
      <c r="P268" s="354" t="s">
        <v>2941</v>
      </c>
      <c r="Q268" s="355"/>
      <c r="R268" s="355"/>
    </row>
    <row r="269" spans="1:18" x14ac:dyDescent="0.35">
      <c r="A269" s="357">
        <v>268</v>
      </c>
      <c r="B269" s="357">
        <v>37</v>
      </c>
      <c r="C269" s="357">
        <v>1</v>
      </c>
      <c r="D269" s="357" t="str">
        <f>IF(①申請書!$E$2=B269,"連携","")</f>
        <v/>
      </c>
      <c r="E269" s="356" t="str">
        <f>IF(D269="","",COUNTIF($D$2:D269,"連携"))</f>
        <v/>
      </c>
      <c r="F269" s="357">
        <v>91089</v>
      </c>
      <c r="G269" s="356" t="s">
        <v>47</v>
      </c>
      <c r="H269" s="356" t="s">
        <v>2567</v>
      </c>
      <c r="I269" s="356" t="s">
        <v>532</v>
      </c>
      <c r="J269" s="357" t="s">
        <v>1797</v>
      </c>
      <c r="K269" s="357">
        <v>1310870923</v>
      </c>
      <c r="L269" s="357" t="s">
        <v>1467</v>
      </c>
      <c r="M269" s="356" t="s">
        <v>430</v>
      </c>
      <c r="N269" s="356" t="s">
        <v>2020</v>
      </c>
      <c r="O269" s="356" t="s">
        <v>2788</v>
      </c>
      <c r="P269" s="356" t="s">
        <v>2939</v>
      </c>
    </row>
    <row r="270" spans="1:18" x14ac:dyDescent="0.35">
      <c r="A270" s="357">
        <v>269</v>
      </c>
      <c r="B270" s="357">
        <v>37</v>
      </c>
      <c r="C270" s="357">
        <v>2</v>
      </c>
      <c r="D270" s="357" t="str">
        <f>IF(①申請書!$E$2=B270,"連携","")</f>
        <v/>
      </c>
      <c r="E270" s="356" t="str">
        <f>IF(D270="","",COUNTIF($D$2:D270,"連携"))</f>
        <v/>
      </c>
      <c r="F270" s="357">
        <v>91147</v>
      </c>
      <c r="G270" s="356" t="s">
        <v>47</v>
      </c>
      <c r="H270" s="356" t="s">
        <v>2567</v>
      </c>
      <c r="I270" s="356" t="s">
        <v>80</v>
      </c>
      <c r="J270" s="357" t="s">
        <v>1799</v>
      </c>
      <c r="K270" s="357">
        <v>1318616104</v>
      </c>
      <c r="L270" s="357" t="s">
        <v>476</v>
      </c>
      <c r="M270" s="356" t="s">
        <v>430</v>
      </c>
      <c r="N270" s="356" t="s">
        <v>1898</v>
      </c>
      <c r="O270" s="356" t="s">
        <v>2788</v>
      </c>
      <c r="P270" s="356" t="s">
        <v>1341</v>
      </c>
    </row>
    <row r="271" spans="1:18" x14ac:dyDescent="0.35">
      <c r="A271" s="357">
        <v>270</v>
      </c>
      <c r="B271" s="357">
        <v>37</v>
      </c>
      <c r="C271" s="357">
        <v>3</v>
      </c>
      <c r="D271" s="357" t="str">
        <f>IF(①申請書!$E$2=B271,"連携","")</f>
        <v/>
      </c>
      <c r="E271" s="356" t="str">
        <f>IF(D271="","",COUNTIF($D$2:D271,"連携"))</f>
        <v/>
      </c>
      <c r="F271" s="357">
        <v>91230</v>
      </c>
      <c r="G271" s="356" t="s">
        <v>47</v>
      </c>
      <c r="H271" s="356" t="s">
        <v>2567</v>
      </c>
      <c r="I271" s="356" t="s">
        <v>2556</v>
      </c>
      <c r="J271" s="357" t="s">
        <v>1801</v>
      </c>
      <c r="K271" s="357">
        <v>1310915413</v>
      </c>
      <c r="L271" s="357" t="s">
        <v>1933</v>
      </c>
      <c r="M271" s="356" t="s">
        <v>430</v>
      </c>
      <c r="N271" s="356" t="s">
        <v>1934</v>
      </c>
      <c r="O271" s="356" t="s">
        <v>2788</v>
      </c>
      <c r="P271" s="356" t="s">
        <v>2937</v>
      </c>
    </row>
    <row r="272" spans="1:18" x14ac:dyDescent="0.35">
      <c r="A272" s="357">
        <v>271</v>
      </c>
      <c r="B272" s="357">
        <v>37</v>
      </c>
      <c r="C272" s="357">
        <v>4</v>
      </c>
      <c r="D272" s="357" t="str">
        <f>IF(①申請書!$E$2=B272,"連携","")</f>
        <v/>
      </c>
      <c r="E272" s="356" t="str">
        <f>IF(D272="","",COUNTIF($D$2:D272,"連携"))</f>
        <v/>
      </c>
      <c r="F272" s="357">
        <v>91623</v>
      </c>
      <c r="G272" s="356" t="s">
        <v>47</v>
      </c>
      <c r="H272" s="356" t="s">
        <v>2567</v>
      </c>
      <c r="I272" s="356" t="s">
        <v>530</v>
      </c>
      <c r="J272" s="357" t="s">
        <v>1803</v>
      </c>
      <c r="K272" s="357">
        <v>1210210351</v>
      </c>
      <c r="L272" s="357" t="s">
        <v>531</v>
      </c>
      <c r="M272" s="356" t="s">
        <v>407</v>
      </c>
      <c r="N272" s="356" t="s">
        <v>2021</v>
      </c>
      <c r="O272" s="356" t="s">
        <v>2788</v>
      </c>
      <c r="P272" s="356" t="s">
        <v>2994</v>
      </c>
    </row>
    <row r="273" spans="1:18" x14ac:dyDescent="0.35">
      <c r="A273" s="357">
        <v>272</v>
      </c>
      <c r="B273" s="357">
        <v>37</v>
      </c>
      <c r="C273" s="357">
        <v>5</v>
      </c>
      <c r="D273" s="357" t="str">
        <f>IF(①申請書!$E$2=B273,"連携","")</f>
        <v/>
      </c>
      <c r="E273" s="356" t="str">
        <f>IF(D273="","",COUNTIF($D$2:D273,"連携"))</f>
        <v/>
      </c>
      <c r="F273" s="357">
        <v>91912</v>
      </c>
      <c r="G273" s="356" t="s">
        <v>47</v>
      </c>
      <c r="H273" s="356" t="s">
        <v>2567</v>
      </c>
      <c r="I273" s="356" t="s">
        <v>118</v>
      </c>
      <c r="J273" s="357" t="s">
        <v>1804</v>
      </c>
      <c r="K273" s="357">
        <v>1210411736</v>
      </c>
      <c r="L273" s="357" t="s">
        <v>529</v>
      </c>
      <c r="M273" s="356" t="s">
        <v>407</v>
      </c>
      <c r="N273" s="356" t="s">
        <v>2022</v>
      </c>
      <c r="O273" s="356" t="s">
        <v>2788</v>
      </c>
      <c r="P273" s="356" t="s">
        <v>1416</v>
      </c>
    </row>
    <row r="274" spans="1:18" x14ac:dyDescent="0.35">
      <c r="A274" s="357">
        <v>273</v>
      </c>
      <c r="B274" s="357">
        <v>37</v>
      </c>
      <c r="C274" s="357">
        <v>6</v>
      </c>
      <c r="D274" s="357" t="str">
        <f>IF(①申請書!$E$2=B274,"連携","")</f>
        <v/>
      </c>
      <c r="E274" s="356" t="str">
        <f>IF(D274="","",COUNTIF($D$2:D274,"連携"))</f>
        <v/>
      </c>
      <c r="F274" s="357">
        <v>91961</v>
      </c>
      <c r="G274" s="356" t="s">
        <v>47</v>
      </c>
      <c r="H274" s="356" t="s">
        <v>2567</v>
      </c>
      <c r="I274" s="356" t="s">
        <v>56</v>
      </c>
      <c r="J274" s="357" t="s">
        <v>1805</v>
      </c>
      <c r="K274" s="357">
        <v>1112702298</v>
      </c>
      <c r="L274" s="357" t="s">
        <v>423</v>
      </c>
      <c r="M274" s="356" t="s">
        <v>415</v>
      </c>
      <c r="N274" s="356" t="s">
        <v>1910</v>
      </c>
      <c r="O274" s="356" t="s">
        <v>2788</v>
      </c>
      <c r="P274" s="356" t="s">
        <v>2906</v>
      </c>
    </row>
    <row r="275" spans="1:18" ht="18" x14ac:dyDescent="0.35">
      <c r="A275" s="352">
        <v>274</v>
      </c>
      <c r="B275" s="353">
        <v>38</v>
      </c>
      <c r="C275" s="353">
        <v>0</v>
      </c>
      <c r="D275" s="353"/>
      <c r="E275" s="354" t="str">
        <f>IF(D275="","",COUNTIF($D$2:D275,"連携"))</f>
        <v/>
      </c>
      <c r="F275" s="353">
        <v>91313</v>
      </c>
      <c r="G275" s="354" t="s">
        <v>47</v>
      </c>
      <c r="H275" s="354" t="s">
        <v>2569</v>
      </c>
      <c r="I275" s="354" t="s">
        <v>143</v>
      </c>
      <c r="J275" s="353" t="s">
        <v>7</v>
      </c>
      <c r="K275" s="353">
        <v>1312171577</v>
      </c>
      <c r="L275" s="353" t="s">
        <v>573</v>
      </c>
      <c r="M275" s="354" t="s">
        <v>430</v>
      </c>
      <c r="N275" s="354" t="s">
        <v>2073</v>
      </c>
      <c r="O275" s="354" t="s">
        <v>2788</v>
      </c>
      <c r="P275" s="354" t="s">
        <v>2995</v>
      </c>
      <c r="Q275" s="355"/>
      <c r="R275" s="355"/>
    </row>
    <row r="276" spans="1:18" x14ac:dyDescent="0.35">
      <c r="A276" s="357">
        <v>275</v>
      </c>
      <c r="B276" s="357">
        <v>38</v>
      </c>
      <c r="C276" s="357">
        <v>1</v>
      </c>
      <c r="D276" s="357" t="str">
        <f>IF(①申請書!$E$2=B276,"連携","")</f>
        <v/>
      </c>
      <c r="E276" s="356" t="str">
        <f>IF(D276="","",COUNTIF($D$2:D276,"連携"))</f>
        <v/>
      </c>
      <c r="F276" s="357">
        <v>91912</v>
      </c>
      <c r="G276" s="356" t="s">
        <v>47</v>
      </c>
      <c r="H276" s="356" t="s">
        <v>2569</v>
      </c>
      <c r="I276" s="356" t="s">
        <v>118</v>
      </c>
      <c r="J276" s="357" t="s">
        <v>1797</v>
      </c>
      <c r="K276" s="357">
        <v>1210411736</v>
      </c>
      <c r="L276" s="357" t="s">
        <v>529</v>
      </c>
      <c r="M276" s="356" t="s">
        <v>407</v>
      </c>
      <c r="N276" s="356" t="s">
        <v>2022</v>
      </c>
      <c r="O276" s="356" t="s">
        <v>2788</v>
      </c>
      <c r="P276" s="356" t="s">
        <v>1416</v>
      </c>
    </row>
    <row r="277" spans="1:18" x14ac:dyDescent="0.35">
      <c r="A277" s="357">
        <v>276</v>
      </c>
      <c r="B277" s="357">
        <v>38</v>
      </c>
      <c r="C277" s="357">
        <v>2</v>
      </c>
      <c r="D277" s="357" t="str">
        <f>IF(①申請書!$E$2=B277,"連携","")</f>
        <v/>
      </c>
      <c r="E277" s="356" t="str">
        <f>IF(D277="","",COUNTIF($D$2:D277,"連携"))</f>
        <v/>
      </c>
      <c r="F277" s="357">
        <v>92174</v>
      </c>
      <c r="G277" s="356" t="s">
        <v>47</v>
      </c>
      <c r="H277" s="356" t="s">
        <v>2569</v>
      </c>
      <c r="I277" s="356" t="s">
        <v>2996</v>
      </c>
      <c r="J277" s="357" t="s">
        <v>1799</v>
      </c>
      <c r="K277" s="357">
        <v>1212416071</v>
      </c>
      <c r="L277" s="357" t="s">
        <v>574</v>
      </c>
      <c r="M277" s="356" t="s">
        <v>407</v>
      </c>
      <c r="N277" s="356" t="s">
        <v>2074</v>
      </c>
      <c r="O277" s="356" t="s">
        <v>2788</v>
      </c>
      <c r="P277" s="356" t="s">
        <v>2997</v>
      </c>
    </row>
    <row r="278" spans="1:18" ht="18" x14ac:dyDescent="0.35">
      <c r="A278" s="352">
        <v>277</v>
      </c>
      <c r="B278" s="353">
        <v>39</v>
      </c>
      <c r="C278" s="353">
        <v>0</v>
      </c>
      <c r="D278" s="353"/>
      <c r="E278" s="354" t="str">
        <f>IF(D278="","",COUNTIF($D$2:D278,"連携"))</f>
        <v/>
      </c>
      <c r="F278" s="353">
        <v>91316</v>
      </c>
      <c r="G278" s="354" t="s">
        <v>47</v>
      </c>
      <c r="H278" s="354" t="s">
        <v>2571</v>
      </c>
      <c r="I278" s="354" t="s">
        <v>119</v>
      </c>
      <c r="J278" s="353" t="s">
        <v>7</v>
      </c>
      <c r="K278" s="353">
        <v>1318814790</v>
      </c>
      <c r="L278" s="353" t="s">
        <v>1514</v>
      </c>
      <c r="M278" s="354" t="s">
        <v>430</v>
      </c>
      <c r="N278" s="354" t="s">
        <v>2023</v>
      </c>
      <c r="O278" s="354" t="s">
        <v>2788</v>
      </c>
      <c r="P278" s="354" t="s">
        <v>2998</v>
      </c>
      <c r="Q278" s="355"/>
      <c r="R278" s="355"/>
    </row>
    <row r="279" spans="1:18" x14ac:dyDescent="0.35">
      <c r="A279" s="357">
        <v>278</v>
      </c>
      <c r="B279" s="357">
        <v>39</v>
      </c>
      <c r="C279" s="357">
        <v>1</v>
      </c>
      <c r="D279" s="357" t="str">
        <f>IF(①申請書!$E$2=B279,"連携","")</f>
        <v/>
      </c>
      <c r="E279" s="356" t="str">
        <f>IF(D279="","",COUNTIF($D$2:D279,"連携"))</f>
        <v/>
      </c>
      <c r="F279" s="357">
        <v>91017</v>
      </c>
      <c r="G279" s="356" t="s">
        <v>47</v>
      </c>
      <c r="H279" s="356" t="s">
        <v>2571</v>
      </c>
      <c r="I279" s="356" t="s">
        <v>2999</v>
      </c>
      <c r="J279" s="357" t="s">
        <v>1797</v>
      </c>
      <c r="K279" s="357">
        <v>1311470061</v>
      </c>
      <c r="L279" s="357" t="s">
        <v>2024</v>
      </c>
      <c r="M279" s="356" t="s">
        <v>430</v>
      </c>
      <c r="N279" s="356" t="s">
        <v>2025</v>
      </c>
      <c r="O279" s="356" t="s">
        <v>2802</v>
      </c>
      <c r="P279" s="356" t="s">
        <v>3000</v>
      </c>
    </row>
    <row r="280" spans="1:18" x14ac:dyDescent="0.35">
      <c r="A280" s="357">
        <v>279</v>
      </c>
      <c r="B280" s="357">
        <v>39</v>
      </c>
      <c r="C280" s="357">
        <v>2</v>
      </c>
      <c r="D280" s="357" t="str">
        <f>IF(①申請書!$E$2=B280,"連携","")</f>
        <v/>
      </c>
      <c r="E280" s="356" t="str">
        <f>IF(D280="","",COUNTIF($D$2:D280,"連携"))</f>
        <v/>
      </c>
      <c r="F280" s="357">
        <v>91322</v>
      </c>
      <c r="G280" s="356" t="s">
        <v>47</v>
      </c>
      <c r="H280" s="356" t="s">
        <v>2571</v>
      </c>
      <c r="I280" s="356" t="s">
        <v>513</v>
      </c>
      <c r="J280" s="357" t="s">
        <v>1799</v>
      </c>
      <c r="K280" s="357">
        <v>1310770792</v>
      </c>
      <c r="L280" s="357" t="s">
        <v>1995</v>
      </c>
      <c r="M280" s="356" t="s">
        <v>430</v>
      </c>
      <c r="N280" s="356" t="s">
        <v>1996</v>
      </c>
      <c r="O280" s="356" t="s">
        <v>2802</v>
      </c>
      <c r="P280" s="356" t="s">
        <v>3001</v>
      </c>
    </row>
    <row r="281" spans="1:18" x14ac:dyDescent="0.35">
      <c r="A281" s="357">
        <v>280</v>
      </c>
      <c r="B281" s="357">
        <v>39</v>
      </c>
      <c r="C281" s="357">
        <v>3</v>
      </c>
      <c r="D281" s="357" t="str">
        <f>IF(①申請書!$E$2=B281,"連携","")</f>
        <v/>
      </c>
      <c r="E281" s="356" t="str">
        <f>IF(D281="","",COUNTIF($D$2:D281,"連携"))</f>
        <v/>
      </c>
      <c r="F281" s="357">
        <v>91341</v>
      </c>
      <c r="G281" s="356" t="s">
        <v>47</v>
      </c>
      <c r="H281" s="356" t="s">
        <v>2571</v>
      </c>
      <c r="I281" s="356" t="s">
        <v>120</v>
      </c>
      <c r="J281" s="357" t="s">
        <v>1801</v>
      </c>
      <c r="K281" s="357">
        <v>1311315233</v>
      </c>
      <c r="L281" s="357" t="s">
        <v>2026</v>
      </c>
      <c r="M281" s="356" t="s">
        <v>430</v>
      </c>
      <c r="N281" s="356" t="s">
        <v>2027</v>
      </c>
      <c r="O281" s="356" t="s">
        <v>2802</v>
      </c>
      <c r="P281" s="356" t="s">
        <v>1417</v>
      </c>
    </row>
    <row r="282" spans="1:18" x14ac:dyDescent="0.35">
      <c r="A282" s="357">
        <v>281</v>
      </c>
      <c r="B282" s="357">
        <v>39</v>
      </c>
      <c r="C282" s="357">
        <v>4</v>
      </c>
      <c r="D282" s="357" t="str">
        <f>IF(①申請書!$E$2=B282,"連携","")</f>
        <v/>
      </c>
      <c r="E282" s="356" t="str">
        <f>IF(D282="","",COUNTIF($D$2:D282,"連携"))</f>
        <v/>
      </c>
      <c r="F282" s="357">
        <v>91449</v>
      </c>
      <c r="G282" s="356" t="s">
        <v>47</v>
      </c>
      <c r="H282" s="356" t="s">
        <v>2571</v>
      </c>
      <c r="I282" s="356" t="s">
        <v>3002</v>
      </c>
      <c r="J282" s="357" t="s">
        <v>1803</v>
      </c>
      <c r="K282" s="357">
        <v>1319516824</v>
      </c>
      <c r="L282" s="357" t="s">
        <v>1531</v>
      </c>
      <c r="M282" s="356" t="s">
        <v>430</v>
      </c>
      <c r="N282" s="356" t="s">
        <v>3003</v>
      </c>
      <c r="O282" s="356" t="s">
        <v>2802</v>
      </c>
      <c r="P282" s="356" t="s">
        <v>3004</v>
      </c>
    </row>
    <row r="283" spans="1:18" x14ac:dyDescent="0.35">
      <c r="A283" s="357">
        <v>282</v>
      </c>
      <c r="B283" s="357">
        <v>39</v>
      </c>
      <c r="C283" s="357">
        <v>5</v>
      </c>
      <c r="D283" s="357" t="str">
        <f>IF(①申請書!$E$2=B283,"連携","")</f>
        <v/>
      </c>
      <c r="E283" s="356" t="str">
        <f>IF(D283="","",COUNTIF($D$2:D283,"連携"))</f>
        <v/>
      </c>
      <c r="F283" s="357">
        <v>91603</v>
      </c>
      <c r="G283" s="356" t="s">
        <v>47</v>
      </c>
      <c r="H283" s="356" t="s">
        <v>2571</v>
      </c>
      <c r="I283" s="356" t="s">
        <v>429</v>
      </c>
      <c r="J283" s="357" t="s">
        <v>1804</v>
      </c>
      <c r="K283" s="357">
        <v>1311370071</v>
      </c>
      <c r="L283" s="357" t="s">
        <v>1914</v>
      </c>
      <c r="M283" s="356" t="s">
        <v>430</v>
      </c>
      <c r="N283" s="356" t="s">
        <v>1915</v>
      </c>
      <c r="O283" s="356" t="s">
        <v>2788</v>
      </c>
      <c r="P283" s="356" t="s">
        <v>2905</v>
      </c>
    </row>
    <row r="284" spans="1:18" x14ac:dyDescent="0.35">
      <c r="A284" s="357">
        <v>283</v>
      </c>
      <c r="B284" s="357">
        <v>39</v>
      </c>
      <c r="C284" s="357">
        <v>6</v>
      </c>
      <c r="D284" s="357" t="str">
        <f>IF(①申請書!$E$2=B284,"連携","")</f>
        <v/>
      </c>
      <c r="E284" s="356" t="str">
        <f>IF(D284="","",COUNTIF($D$2:D284,"連携"))</f>
        <v/>
      </c>
      <c r="F284" s="357">
        <v>91727</v>
      </c>
      <c r="G284" s="356" t="s">
        <v>47</v>
      </c>
      <c r="H284" s="356" t="s">
        <v>2571</v>
      </c>
      <c r="I284" s="356" t="s">
        <v>2028</v>
      </c>
      <c r="J284" s="357" t="s">
        <v>1805</v>
      </c>
      <c r="K284" s="357">
        <v>1310470070</v>
      </c>
      <c r="L284" s="357" t="s">
        <v>1565</v>
      </c>
      <c r="M284" s="356" t="s">
        <v>430</v>
      </c>
      <c r="N284" s="356" t="s">
        <v>2029</v>
      </c>
      <c r="O284" s="356" t="s">
        <v>2802</v>
      </c>
      <c r="P284" s="356" t="s">
        <v>3005</v>
      </c>
    </row>
    <row r="285" spans="1:18" x14ac:dyDescent="0.35">
      <c r="A285" s="357">
        <v>284</v>
      </c>
      <c r="B285" s="357">
        <v>39</v>
      </c>
      <c r="C285" s="357">
        <v>7</v>
      </c>
      <c r="D285" s="357" t="str">
        <f>IF(①申請書!$E$2=B285,"連携","")</f>
        <v/>
      </c>
      <c r="E285" s="356" t="str">
        <f>IF(D285="","",COUNTIF($D$2:D285,"連携"))</f>
        <v/>
      </c>
      <c r="F285" s="357">
        <v>92201</v>
      </c>
      <c r="G285" s="356" t="s">
        <v>47</v>
      </c>
      <c r="H285" s="356" t="s">
        <v>2571</v>
      </c>
      <c r="I285" s="356" t="s">
        <v>533</v>
      </c>
      <c r="J285" s="357" t="s">
        <v>1807</v>
      </c>
      <c r="K285" s="357" t="s">
        <v>3006</v>
      </c>
      <c r="L285" s="357" t="s">
        <v>534</v>
      </c>
      <c r="M285" s="356" t="s">
        <v>430</v>
      </c>
      <c r="N285" s="356" t="s">
        <v>2030</v>
      </c>
      <c r="O285" s="356" t="s">
        <v>2788</v>
      </c>
      <c r="P285" s="356" t="s">
        <v>3007</v>
      </c>
    </row>
    <row r="286" spans="1:18" ht="18" x14ac:dyDescent="0.35">
      <c r="A286" s="352">
        <v>285</v>
      </c>
      <c r="B286" s="353">
        <v>40</v>
      </c>
      <c r="C286" s="353">
        <v>0</v>
      </c>
      <c r="D286" s="353"/>
      <c r="E286" s="354" t="str">
        <f>IF(D286="","",COUNTIF($D$2:D286,"連携"))</f>
        <v/>
      </c>
      <c r="F286" s="353">
        <v>91319</v>
      </c>
      <c r="G286" s="354" t="s">
        <v>47</v>
      </c>
      <c r="H286" s="354" t="s">
        <v>2573</v>
      </c>
      <c r="I286" s="354" t="s">
        <v>535</v>
      </c>
      <c r="J286" s="353" t="s">
        <v>7</v>
      </c>
      <c r="K286" s="353">
        <v>1310570945</v>
      </c>
      <c r="L286" s="353" t="s">
        <v>536</v>
      </c>
      <c r="M286" s="354" t="s">
        <v>430</v>
      </c>
      <c r="N286" s="354" t="s">
        <v>2014</v>
      </c>
      <c r="O286" s="354" t="s">
        <v>2788</v>
      </c>
      <c r="P286" s="354" t="s">
        <v>2884</v>
      </c>
      <c r="Q286" s="355"/>
      <c r="R286" s="355"/>
    </row>
    <row r="287" spans="1:18" x14ac:dyDescent="0.35">
      <c r="A287" s="357">
        <v>286</v>
      </c>
      <c r="B287" s="357">
        <v>40</v>
      </c>
      <c r="C287" s="357">
        <v>1</v>
      </c>
      <c r="D287" s="357" t="str">
        <f>IF(①申請書!$E$2=B287,"連携","")</f>
        <v/>
      </c>
      <c r="E287" s="356" t="str">
        <f>IF(D287="","",COUNTIF($D$2:D287,"連携"))</f>
        <v/>
      </c>
      <c r="F287" s="357">
        <v>91011</v>
      </c>
      <c r="G287" s="356" t="s">
        <v>47</v>
      </c>
      <c r="H287" s="356" t="s">
        <v>2573</v>
      </c>
      <c r="I287" s="356" t="s">
        <v>1452</v>
      </c>
      <c r="J287" s="357" t="s">
        <v>1797</v>
      </c>
      <c r="K287" s="357">
        <v>1311971001</v>
      </c>
      <c r="L287" s="357" t="s">
        <v>1451</v>
      </c>
      <c r="M287" s="356" t="s">
        <v>430</v>
      </c>
      <c r="N287" s="356" t="s">
        <v>3008</v>
      </c>
      <c r="O287" s="356" t="s">
        <v>2802</v>
      </c>
      <c r="P287" s="356" t="s">
        <v>3009</v>
      </c>
    </row>
    <row r="288" spans="1:18" x14ac:dyDescent="0.35">
      <c r="A288" s="357">
        <v>287</v>
      </c>
      <c r="B288" s="357">
        <v>40</v>
      </c>
      <c r="C288" s="357">
        <v>2</v>
      </c>
      <c r="D288" s="357" t="str">
        <f>IF(①申請書!$E$2=B288,"連携","")</f>
        <v/>
      </c>
      <c r="E288" s="356" t="str">
        <f>IF(D288="","",COUNTIF($D$2:D288,"連携"))</f>
        <v/>
      </c>
      <c r="F288" s="357">
        <v>91230</v>
      </c>
      <c r="G288" s="356" t="s">
        <v>47</v>
      </c>
      <c r="H288" s="356" t="s">
        <v>2573</v>
      </c>
      <c r="I288" s="356" t="s">
        <v>2556</v>
      </c>
      <c r="J288" s="357" t="s">
        <v>1799</v>
      </c>
      <c r="K288" s="357">
        <v>1310915413</v>
      </c>
      <c r="L288" s="357" t="s">
        <v>1933</v>
      </c>
      <c r="M288" s="356" t="s">
        <v>430</v>
      </c>
      <c r="N288" s="356" t="s">
        <v>1934</v>
      </c>
      <c r="O288" s="356" t="s">
        <v>2788</v>
      </c>
      <c r="P288" s="356" t="s">
        <v>2937</v>
      </c>
    </row>
    <row r="289" spans="1:18" x14ac:dyDescent="0.35">
      <c r="A289" s="357">
        <v>288</v>
      </c>
      <c r="B289" s="357">
        <v>40</v>
      </c>
      <c r="C289" s="357">
        <v>3</v>
      </c>
      <c r="D289" s="357" t="str">
        <f>IF(①申請書!$E$2=B289,"連携","")</f>
        <v/>
      </c>
      <c r="E289" s="356" t="str">
        <f>IF(D289="","",COUNTIF($D$2:D289,"連携"))</f>
        <v/>
      </c>
      <c r="F289" s="357">
        <v>91300</v>
      </c>
      <c r="G289" s="356" t="s">
        <v>47</v>
      </c>
      <c r="H289" s="356" t="s">
        <v>2573</v>
      </c>
      <c r="I289" s="356" t="s">
        <v>121</v>
      </c>
      <c r="J289" s="357" t="s">
        <v>1801</v>
      </c>
      <c r="K289" s="357">
        <v>1415310271</v>
      </c>
      <c r="L289" s="357" t="s">
        <v>537</v>
      </c>
      <c r="M289" s="356" t="s">
        <v>426</v>
      </c>
      <c r="N289" s="356" t="s">
        <v>2031</v>
      </c>
      <c r="O289" s="356" t="s">
        <v>2788</v>
      </c>
      <c r="P289" s="356" t="s">
        <v>1323</v>
      </c>
    </row>
    <row r="290" spans="1:18" x14ac:dyDescent="0.35">
      <c r="A290" s="357">
        <v>289</v>
      </c>
      <c r="B290" s="357">
        <v>40</v>
      </c>
      <c r="C290" s="357">
        <v>4</v>
      </c>
      <c r="D290" s="357" t="str">
        <f>IF(①申請書!$E$2=B290,"連携","")</f>
        <v/>
      </c>
      <c r="E290" s="356" t="str">
        <f>IF(D290="","",COUNTIF($D$2:D290,"連携"))</f>
        <v/>
      </c>
      <c r="F290" s="357">
        <v>91321</v>
      </c>
      <c r="G290" s="356" t="s">
        <v>47</v>
      </c>
      <c r="H290" s="356" t="s">
        <v>2573</v>
      </c>
      <c r="I290" s="356" t="s">
        <v>466</v>
      </c>
      <c r="J290" s="357" t="s">
        <v>1803</v>
      </c>
      <c r="K290" s="357">
        <v>1313870169</v>
      </c>
      <c r="L290" s="357" t="s">
        <v>467</v>
      </c>
      <c r="M290" s="356" t="s">
        <v>430</v>
      </c>
      <c r="N290" s="356" t="s">
        <v>1948</v>
      </c>
      <c r="O290" s="356" t="s">
        <v>2786</v>
      </c>
      <c r="P290" s="356" t="s">
        <v>2933</v>
      </c>
    </row>
    <row r="291" spans="1:18" x14ac:dyDescent="0.35">
      <c r="A291" s="357">
        <v>290</v>
      </c>
      <c r="B291" s="357">
        <v>40</v>
      </c>
      <c r="C291" s="357">
        <v>5</v>
      </c>
      <c r="D291" s="357" t="str">
        <f>IF(①申請書!$E$2=B291,"連携","")</f>
        <v/>
      </c>
      <c r="E291" s="356" t="str">
        <f>IF(D291="","",COUNTIF($D$2:D291,"連携"))</f>
        <v/>
      </c>
      <c r="F291" s="357">
        <v>91322</v>
      </c>
      <c r="G291" s="356" t="s">
        <v>47</v>
      </c>
      <c r="H291" s="356" t="s">
        <v>2573</v>
      </c>
      <c r="I291" s="356" t="s">
        <v>513</v>
      </c>
      <c r="J291" s="357" t="s">
        <v>1804</v>
      </c>
      <c r="K291" s="357">
        <v>1310770792</v>
      </c>
      <c r="L291" s="357" t="s">
        <v>1995</v>
      </c>
      <c r="M291" s="356" t="s">
        <v>430</v>
      </c>
      <c r="N291" s="356" t="s">
        <v>1996</v>
      </c>
      <c r="O291" s="356" t="s">
        <v>2802</v>
      </c>
      <c r="P291" s="356" t="s">
        <v>3001</v>
      </c>
    </row>
    <row r="292" spans="1:18" x14ac:dyDescent="0.35">
      <c r="A292" s="357">
        <v>291</v>
      </c>
      <c r="B292" s="357">
        <v>40</v>
      </c>
      <c r="C292" s="357">
        <v>6</v>
      </c>
      <c r="D292" s="357" t="str">
        <f>IF(①申請書!$E$2=B292,"連携","")</f>
        <v/>
      </c>
      <c r="E292" s="356" t="str">
        <f>IF(D292="","",COUNTIF($D$2:D292,"連携"))</f>
        <v/>
      </c>
      <c r="F292" s="357">
        <v>92498</v>
      </c>
      <c r="G292" s="356" t="s">
        <v>47</v>
      </c>
      <c r="H292" s="356" t="s">
        <v>2573</v>
      </c>
      <c r="I292" s="356" t="s">
        <v>1796</v>
      </c>
      <c r="J292" s="357" t="s">
        <v>1805</v>
      </c>
      <c r="K292" s="357">
        <v>1318814774</v>
      </c>
      <c r="L292" s="357" t="s">
        <v>1509</v>
      </c>
      <c r="M292" s="356" t="s">
        <v>430</v>
      </c>
      <c r="N292" s="356" t="s">
        <v>2032</v>
      </c>
      <c r="O292" s="356" t="s">
        <v>2788</v>
      </c>
      <c r="P292" s="356" t="s">
        <v>2033</v>
      </c>
    </row>
    <row r="293" spans="1:18" ht="18" x14ac:dyDescent="0.35">
      <c r="A293" s="352">
        <v>292</v>
      </c>
      <c r="B293" s="353">
        <v>41</v>
      </c>
      <c r="C293" s="353">
        <v>0</v>
      </c>
      <c r="D293" s="353"/>
      <c r="E293" s="354" t="str">
        <f>IF(D293="","",COUNTIF($D$2:D293,"連携"))</f>
        <v/>
      </c>
      <c r="F293" s="353">
        <v>91328</v>
      </c>
      <c r="G293" s="354" t="s">
        <v>47</v>
      </c>
      <c r="H293" s="354" t="s">
        <v>2575</v>
      </c>
      <c r="I293" s="354" t="s">
        <v>109</v>
      </c>
      <c r="J293" s="353" t="s">
        <v>7</v>
      </c>
      <c r="K293" s="353">
        <v>1311113356</v>
      </c>
      <c r="L293" s="353" t="s">
        <v>2008</v>
      </c>
      <c r="M293" s="354" t="s">
        <v>430</v>
      </c>
      <c r="N293" s="354" t="s">
        <v>2009</v>
      </c>
      <c r="O293" s="354" t="s">
        <v>2802</v>
      </c>
      <c r="P293" s="354" t="s">
        <v>3010</v>
      </c>
      <c r="Q293" s="355"/>
      <c r="R293" s="355"/>
    </row>
    <row r="294" spans="1:18" x14ac:dyDescent="0.35">
      <c r="A294" s="357">
        <v>293</v>
      </c>
      <c r="B294" s="357">
        <v>41</v>
      </c>
      <c r="C294" s="357">
        <v>1</v>
      </c>
      <c r="D294" s="357" t="str">
        <f>IF(①申請書!$E$2=B294,"連携","")</f>
        <v/>
      </c>
      <c r="E294" s="356" t="str">
        <f>IF(D294="","",COUNTIF($D$2:D294,"連携"))</f>
        <v/>
      </c>
      <c r="F294" s="357">
        <v>91327</v>
      </c>
      <c r="G294" s="356" t="s">
        <v>47</v>
      </c>
      <c r="H294" s="356" t="s">
        <v>2575</v>
      </c>
      <c r="I294" s="356" t="s">
        <v>111</v>
      </c>
      <c r="J294" s="357" t="s">
        <v>1797</v>
      </c>
      <c r="K294" s="357">
        <v>1311070713</v>
      </c>
      <c r="L294" s="357" t="s">
        <v>521</v>
      </c>
      <c r="M294" s="356" t="s">
        <v>430</v>
      </c>
      <c r="N294" s="356" t="s">
        <v>2010</v>
      </c>
      <c r="O294" s="356" t="s">
        <v>2802</v>
      </c>
      <c r="P294" s="356" t="s">
        <v>3011</v>
      </c>
    </row>
    <row r="295" spans="1:18" x14ac:dyDescent="0.35">
      <c r="A295" s="357">
        <v>294</v>
      </c>
      <c r="B295" s="357">
        <v>41</v>
      </c>
      <c r="C295" s="357">
        <v>2</v>
      </c>
      <c r="D295" s="357" t="str">
        <f>IF(①申請書!$E$2=B295,"連携","")</f>
        <v/>
      </c>
      <c r="E295" s="356" t="str">
        <f>IF(D295="","",COUNTIF($D$2:D295,"連携"))</f>
        <v/>
      </c>
      <c r="F295" s="357">
        <v>91446</v>
      </c>
      <c r="G295" s="356" t="s">
        <v>47</v>
      </c>
      <c r="H295" s="356" t="s">
        <v>2575</v>
      </c>
      <c r="I295" s="356" t="s">
        <v>518</v>
      </c>
      <c r="J295" s="357" t="s">
        <v>1799</v>
      </c>
      <c r="K295" s="357">
        <v>1315670039</v>
      </c>
      <c r="L295" s="357" t="s">
        <v>519</v>
      </c>
      <c r="M295" s="356" t="s">
        <v>430</v>
      </c>
      <c r="N295" s="356" t="s">
        <v>2011</v>
      </c>
      <c r="O295" s="356" t="s">
        <v>2788</v>
      </c>
      <c r="P295" s="356" t="s">
        <v>1415</v>
      </c>
    </row>
    <row r="296" spans="1:18" x14ac:dyDescent="0.35">
      <c r="A296" s="357">
        <v>295</v>
      </c>
      <c r="B296" s="357">
        <v>41</v>
      </c>
      <c r="C296" s="357">
        <v>3</v>
      </c>
      <c r="D296" s="357" t="str">
        <f>IF(①申請書!$E$2=B296,"連携","")</f>
        <v/>
      </c>
      <c r="E296" s="356" t="str">
        <f>IF(D296="","",COUNTIF($D$2:D296,"連携"))</f>
        <v/>
      </c>
      <c r="F296" s="357">
        <v>92151</v>
      </c>
      <c r="G296" s="356" t="s">
        <v>47</v>
      </c>
      <c r="H296" s="356" t="s">
        <v>2575</v>
      </c>
      <c r="I296" s="356" t="s">
        <v>110</v>
      </c>
      <c r="J296" s="357" t="s">
        <v>1801</v>
      </c>
      <c r="K296" s="357">
        <v>810411280</v>
      </c>
      <c r="L296" s="357" t="s">
        <v>520</v>
      </c>
      <c r="M296" s="356" t="s">
        <v>387</v>
      </c>
      <c r="N296" s="356" t="s">
        <v>2012</v>
      </c>
      <c r="O296" s="356" t="s">
        <v>2788</v>
      </c>
      <c r="P296" s="356" t="s">
        <v>3012</v>
      </c>
    </row>
    <row r="297" spans="1:18" ht="18" x14ac:dyDescent="0.35">
      <c r="A297" s="352">
        <v>296</v>
      </c>
      <c r="B297" s="353">
        <v>42</v>
      </c>
      <c r="C297" s="353">
        <v>0</v>
      </c>
      <c r="D297" s="353"/>
      <c r="E297" s="354" t="str">
        <f>IF(D297="","",COUNTIF($D$2:D297,"連携"))</f>
        <v/>
      </c>
      <c r="F297" s="353">
        <v>91339</v>
      </c>
      <c r="G297" s="354" t="s">
        <v>47</v>
      </c>
      <c r="H297" s="354" t="s">
        <v>2577</v>
      </c>
      <c r="I297" s="354" t="s">
        <v>132</v>
      </c>
      <c r="J297" s="353" t="s">
        <v>7</v>
      </c>
      <c r="K297" s="353">
        <v>1310510347</v>
      </c>
      <c r="L297" s="353" t="s">
        <v>1518</v>
      </c>
      <c r="M297" s="354" t="s">
        <v>430</v>
      </c>
      <c r="N297" s="354" t="s">
        <v>2053</v>
      </c>
      <c r="O297" s="354" t="s">
        <v>2802</v>
      </c>
      <c r="P297" s="354" t="s">
        <v>2980</v>
      </c>
      <c r="Q297" s="355"/>
      <c r="R297" s="355"/>
    </row>
    <row r="298" spans="1:18" x14ac:dyDescent="0.35">
      <c r="A298" s="357">
        <v>297</v>
      </c>
      <c r="B298" s="357">
        <v>42</v>
      </c>
      <c r="C298" s="357">
        <v>1</v>
      </c>
      <c r="D298" s="357" t="str">
        <f>IF(①申請書!$E$2=B298,"連携","")</f>
        <v/>
      </c>
      <c r="E298" s="356" t="str">
        <f>IF(D298="","",COUNTIF($D$2:D298,"連携"))</f>
        <v/>
      </c>
      <c r="F298" s="357">
        <v>91251</v>
      </c>
      <c r="G298" s="356" t="s">
        <v>47</v>
      </c>
      <c r="H298" s="356" t="s">
        <v>2577</v>
      </c>
      <c r="I298" s="356" t="s">
        <v>117</v>
      </c>
      <c r="J298" s="357" t="s">
        <v>1797</v>
      </c>
      <c r="K298" s="357">
        <v>1310270751</v>
      </c>
      <c r="L298" s="357" t="s">
        <v>527</v>
      </c>
      <c r="M298" s="356" t="s">
        <v>430</v>
      </c>
      <c r="N298" s="356" t="s">
        <v>2013</v>
      </c>
      <c r="O298" s="356" t="s">
        <v>2788</v>
      </c>
      <c r="P298" s="356" t="s">
        <v>2940</v>
      </c>
    </row>
    <row r="299" spans="1:18" x14ac:dyDescent="0.35">
      <c r="A299" s="357">
        <v>298</v>
      </c>
      <c r="B299" s="357">
        <v>42</v>
      </c>
      <c r="C299" s="357">
        <v>2</v>
      </c>
      <c r="D299" s="357" t="str">
        <f>IF(①申請書!$E$2=B299,"連携","")</f>
        <v/>
      </c>
      <c r="E299" s="356" t="str">
        <f>IF(D299="","",COUNTIF($D$2:D299,"連携"))</f>
        <v/>
      </c>
      <c r="F299" s="357">
        <v>91273</v>
      </c>
      <c r="G299" s="356" t="s">
        <v>47</v>
      </c>
      <c r="H299" s="356" t="s">
        <v>2577</v>
      </c>
      <c r="I299" s="356" t="s">
        <v>62</v>
      </c>
      <c r="J299" s="357" t="s">
        <v>1799</v>
      </c>
      <c r="K299" s="357">
        <v>1116507982</v>
      </c>
      <c r="L299" s="357" t="s">
        <v>435</v>
      </c>
      <c r="M299" s="356" t="s">
        <v>415</v>
      </c>
      <c r="N299" s="356" t="s">
        <v>1918</v>
      </c>
      <c r="O299" s="356" t="s">
        <v>2788</v>
      </c>
      <c r="P299" s="356" t="s">
        <v>2898</v>
      </c>
    </row>
    <row r="300" spans="1:18" x14ac:dyDescent="0.35">
      <c r="A300" s="357">
        <v>299</v>
      </c>
      <c r="B300" s="357">
        <v>42</v>
      </c>
      <c r="C300" s="357">
        <v>3</v>
      </c>
      <c r="D300" s="357" t="str">
        <f>IF(①申請書!$E$2=B300,"連携","")</f>
        <v/>
      </c>
      <c r="E300" s="356" t="str">
        <f>IF(D300="","",COUNTIF($D$2:D300,"連携"))</f>
        <v/>
      </c>
      <c r="F300" s="357">
        <v>91322</v>
      </c>
      <c r="G300" s="356" t="s">
        <v>47</v>
      </c>
      <c r="H300" s="356" t="s">
        <v>2577</v>
      </c>
      <c r="I300" s="356" t="s">
        <v>513</v>
      </c>
      <c r="J300" s="357" t="s">
        <v>1801</v>
      </c>
      <c r="K300" s="357">
        <v>1310770792</v>
      </c>
      <c r="L300" s="357" t="s">
        <v>1995</v>
      </c>
      <c r="M300" s="356" t="s">
        <v>430</v>
      </c>
      <c r="N300" s="356" t="s">
        <v>1996</v>
      </c>
      <c r="O300" s="356" t="s">
        <v>2802</v>
      </c>
      <c r="P300" s="356" t="s">
        <v>3001</v>
      </c>
    </row>
    <row r="301" spans="1:18" x14ac:dyDescent="0.35">
      <c r="A301" s="357">
        <v>300</v>
      </c>
      <c r="B301" s="357">
        <v>42</v>
      </c>
      <c r="C301" s="357">
        <v>4</v>
      </c>
      <c r="D301" s="357" t="str">
        <f>IF(①申請書!$E$2=B301,"連携","")</f>
        <v/>
      </c>
      <c r="E301" s="356" t="str">
        <f>IF(D301="","",COUNTIF($D$2:D301,"連携"))</f>
        <v/>
      </c>
      <c r="F301" s="357">
        <v>91517</v>
      </c>
      <c r="G301" s="356" t="s">
        <v>47</v>
      </c>
      <c r="H301" s="356" t="s">
        <v>2577</v>
      </c>
      <c r="I301" s="356" t="s">
        <v>133</v>
      </c>
      <c r="J301" s="357" t="s">
        <v>1803</v>
      </c>
      <c r="K301" s="357">
        <v>1415211107</v>
      </c>
      <c r="L301" s="357" t="s">
        <v>556</v>
      </c>
      <c r="M301" s="356" t="s">
        <v>426</v>
      </c>
      <c r="N301" s="356" t="s">
        <v>2054</v>
      </c>
      <c r="O301" s="356" t="s">
        <v>2802</v>
      </c>
      <c r="P301" s="356" t="s">
        <v>3013</v>
      </c>
    </row>
    <row r="302" spans="1:18" x14ac:dyDescent="0.35">
      <c r="A302" s="357">
        <v>301</v>
      </c>
      <c r="B302" s="357">
        <v>42</v>
      </c>
      <c r="C302" s="357">
        <v>5</v>
      </c>
      <c r="D302" s="357" t="str">
        <f>IF(①申請書!$E$2=B302,"連携","")</f>
        <v/>
      </c>
      <c r="E302" s="356" t="str">
        <f>IF(D302="","",COUNTIF($D$2:D302,"連携"))</f>
        <v/>
      </c>
      <c r="F302" s="357">
        <v>91623</v>
      </c>
      <c r="G302" s="356" t="s">
        <v>47</v>
      </c>
      <c r="H302" s="356" t="s">
        <v>2577</v>
      </c>
      <c r="I302" s="356" t="s">
        <v>530</v>
      </c>
      <c r="J302" s="357" t="s">
        <v>1804</v>
      </c>
      <c r="K302" s="357">
        <v>1210210351</v>
      </c>
      <c r="L302" s="357" t="s">
        <v>531</v>
      </c>
      <c r="M302" s="356" t="s">
        <v>407</v>
      </c>
      <c r="N302" s="356" t="s">
        <v>2021</v>
      </c>
      <c r="O302" s="356" t="s">
        <v>2788</v>
      </c>
      <c r="P302" s="356" t="s">
        <v>2994</v>
      </c>
    </row>
    <row r="303" spans="1:18" x14ac:dyDescent="0.35">
      <c r="A303" s="357">
        <v>302</v>
      </c>
      <c r="B303" s="357">
        <v>42</v>
      </c>
      <c r="C303" s="357">
        <v>6</v>
      </c>
      <c r="D303" s="357" t="str">
        <f>IF(①申請書!$E$2=B303,"連携","")</f>
        <v/>
      </c>
      <c r="E303" s="356" t="str">
        <f>IF(D303="","",COUNTIF($D$2:D303,"連携"))</f>
        <v/>
      </c>
      <c r="F303" s="357">
        <v>91674</v>
      </c>
      <c r="G303" s="356" t="s">
        <v>47</v>
      </c>
      <c r="H303" s="356" t="s">
        <v>2577</v>
      </c>
      <c r="I303" s="356" t="s">
        <v>134</v>
      </c>
      <c r="J303" s="357" t="s">
        <v>1805</v>
      </c>
      <c r="K303" s="357">
        <v>1315070016</v>
      </c>
      <c r="L303" s="357" t="s">
        <v>2055</v>
      </c>
      <c r="M303" s="356" t="s">
        <v>430</v>
      </c>
      <c r="N303" s="356" t="s">
        <v>2056</v>
      </c>
      <c r="O303" s="356" t="s">
        <v>2802</v>
      </c>
      <c r="P303" s="356" t="s">
        <v>3014</v>
      </c>
    </row>
    <row r="304" spans="1:18" x14ac:dyDescent="0.35">
      <c r="A304" s="357">
        <v>303</v>
      </c>
      <c r="B304" s="357">
        <v>42</v>
      </c>
      <c r="C304" s="357">
        <v>7</v>
      </c>
      <c r="D304" s="357" t="str">
        <f>IF(①申請書!$E$2=B304,"連携","")</f>
        <v/>
      </c>
      <c r="E304" s="356" t="str">
        <f>IF(D304="","",COUNTIF($D$2:D304,"連携"))</f>
        <v/>
      </c>
      <c r="F304" s="357">
        <v>91722</v>
      </c>
      <c r="G304" s="356" t="s">
        <v>47</v>
      </c>
      <c r="H304" s="356" t="s">
        <v>2577</v>
      </c>
      <c r="I304" s="356" t="s">
        <v>1735</v>
      </c>
      <c r="J304" s="357" t="s">
        <v>1807</v>
      </c>
      <c r="K304" s="357">
        <v>1214111134</v>
      </c>
      <c r="L304" s="357" t="s">
        <v>1563</v>
      </c>
      <c r="M304" s="356" t="s">
        <v>407</v>
      </c>
      <c r="N304" s="356" t="s">
        <v>3015</v>
      </c>
      <c r="O304" s="356" t="s">
        <v>2788</v>
      </c>
      <c r="P304" s="356" t="s">
        <v>3016</v>
      </c>
    </row>
    <row r="305" spans="1:18" x14ac:dyDescent="0.35">
      <c r="A305" s="357">
        <v>304</v>
      </c>
      <c r="B305" s="357">
        <v>42</v>
      </c>
      <c r="C305" s="357">
        <v>8</v>
      </c>
      <c r="D305" s="357" t="str">
        <f>IF(①申請書!$E$2=B305,"連携","")</f>
        <v/>
      </c>
      <c r="E305" s="356" t="str">
        <f>IF(D305="","",COUNTIF($D$2:D305,"連携"))</f>
        <v/>
      </c>
      <c r="F305" s="357">
        <v>92168</v>
      </c>
      <c r="G305" s="356" t="s">
        <v>19</v>
      </c>
      <c r="H305" s="356" t="s">
        <v>2577</v>
      </c>
      <c r="I305" s="356" t="s">
        <v>41</v>
      </c>
      <c r="J305" s="357" t="s">
        <v>1809</v>
      </c>
      <c r="K305" s="357">
        <v>611710195</v>
      </c>
      <c r="L305" s="357" t="s">
        <v>392</v>
      </c>
      <c r="M305" s="356" t="s">
        <v>375</v>
      </c>
      <c r="N305" s="356" t="s">
        <v>1874</v>
      </c>
      <c r="O305" s="356" t="s">
        <v>2788</v>
      </c>
      <c r="P305" s="356" t="s">
        <v>2848</v>
      </c>
    </row>
    <row r="306" spans="1:18" x14ac:dyDescent="0.35">
      <c r="A306" s="357">
        <v>305</v>
      </c>
      <c r="B306" s="357">
        <v>42</v>
      </c>
      <c r="C306" s="357">
        <v>9</v>
      </c>
      <c r="D306" s="357" t="str">
        <f>IF(①申請書!$E$2=B306,"連携","")</f>
        <v/>
      </c>
      <c r="E306" s="356" t="str">
        <f>IF(D306="","",COUNTIF($D$2:D306,"連携"))</f>
        <v/>
      </c>
      <c r="F306" s="357">
        <v>92204</v>
      </c>
      <c r="G306" s="356" t="s">
        <v>47</v>
      </c>
      <c r="H306" s="356" t="s">
        <v>2577</v>
      </c>
      <c r="I306" s="356" t="s">
        <v>3017</v>
      </c>
      <c r="J306" s="357" t="s">
        <v>1811</v>
      </c>
      <c r="K306" s="357">
        <v>1313270816</v>
      </c>
      <c r="L306" s="357" t="s">
        <v>1615</v>
      </c>
      <c r="M306" s="356" t="s">
        <v>430</v>
      </c>
      <c r="N306" s="356" t="s">
        <v>3018</v>
      </c>
      <c r="O306" s="356" t="s">
        <v>2802</v>
      </c>
      <c r="P306" s="356" t="s">
        <v>3019</v>
      </c>
    </row>
    <row r="307" spans="1:18" ht="18" x14ac:dyDescent="0.35">
      <c r="A307" s="352">
        <v>306</v>
      </c>
      <c r="B307" s="353">
        <v>43</v>
      </c>
      <c r="C307" s="353">
        <v>0</v>
      </c>
      <c r="D307" s="353"/>
      <c r="E307" s="354" t="str">
        <f>IF(D307="","",COUNTIF($D$2:D307,"連携"))</f>
        <v/>
      </c>
      <c r="F307" s="353">
        <v>91343</v>
      </c>
      <c r="G307" s="354" t="s">
        <v>47</v>
      </c>
      <c r="H307" s="354" t="s">
        <v>2579</v>
      </c>
      <c r="I307" s="354" t="s">
        <v>103</v>
      </c>
      <c r="J307" s="353" t="s">
        <v>7</v>
      </c>
      <c r="K307" s="353">
        <v>1311911502</v>
      </c>
      <c r="L307" s="353" t="s">
        <v>1519</v>
      </c>
      <c r="M307" s="354" t="s">
        <v>430</v>
      </c>
      <c r="N307" s="354" t="s">
        <v>1998</v>
      </c>
      <c r="O307" s="354" t="s">
        <v>2788</v>
      </c>
      <c r="P307" s="354" t="s">
        <v>3020</v>
      </c>
      <c r="Q307" s="355"/>
      <c r="R307" s="355"/>
    </row>
    <row r="308" spans="1:18" x14ac:dyDescent="0.35">
      <c r="A308" s="357">
        <v>307</v>
      </c>
      <c r="B308" s="357">
        <v>43</v>
      </c>
      <c r="C308" s="357">
        <v>1</v>
      </c>
      <c r="D308" s="357" t="str">
        <f>IF(①申請書!$E$2=B308,"連携","")</f>
        <v/>
      </c>
      <c r="E308" s="356" t="str">
        <f>IF(D308="","",COUNTIF($D$2:D308,"連携"))</f>
        <v/>
      </c>
      <c r="F308" s="357">
        <v>91222</v>
      </c>
      <c r="G308" s="356" t="s">
        <v>47</v>
      </c>
      <c r="H308" s="356" t="s">
        <v>2579</v>
      </c>
      <c r="I308" s="356" t="s">
        <v>104</v>
      </c>
      <c r="J308" s="357" t="s">
        <v>1797</v>
      </c>
      <c r="K308" s="357">
        <v>1310170126</v>
      </c>
      <c r="L308" s="357" t="s">
        <v>515</v>
      </c>
      <c r="M308" s="356" t="s">
        <v>430</v>
      </c>
      <c r="N308" s="356" t="s">
        <v>1999</v>
      </c>
      <c r="O308" s="356" t="s">
        <v>2802</v>
      </c>
      <c r="P308" s="356" t="s">
        <v>3021</v>
      </c>
    </row>
    <row r="309" spans="1:18" x14ac:dyDescent="0.35">
      <c r="A309" s="357">
        <v>308</v>
      </c>
      <c r="B309" s="357">
        <v>43</v>
      </c>
      <c r="C309" s="357">
        <v>2</v>
      </c>
      <c r="D309" s="357" t="str">
        <f>IF(①申請書!$E$2=B309,"連携","")</f>
        <v/>
      </c>
      <c r="E309" s="356" t="str">
        <f>IF(D309="","",COUNTIF($D$2:D309,"連携"))</f>
        <v/>
      </c>
      <c r="F309" s="357">
        <v>91447</v>
      </c>
      <c r="G309" s="356" t="s">
        <v>47</v>
      </c>
      <c r="H309" s="356" t="s">
        <v>2579</v>
      </c>
      <c r="I309" s="356" t="s">
        <v>509</v>
      </c>
      <c r="J309" s="357" t="s">
        <v>1799</v>
      </c>
      <c r="K309" s="357">
        <v>1318670077</v>
      </c>
      <c r="L309" s="357" t="s">
        <v>510</v>
      </c>
      <c r="M309" s="356" t="s">
        <v>430</v>
      </c>
      <c r="N309" s="356" t="s">
        <v>1988</v>
      </c>
      <c r="O309" s="356" t="s">
        <v>2788</v>
      </c>
      <c r="P309" s="356" t="s">
        <v>1414</v>
      </c>
    </row>
    <row r="310" spans="1:18" x14ac:dyDescent="0.35">
      <c r="A310" s="357">
        <v>309</v>
      </c>
      <c r="B310" s="357">
        <v>43</v>
      </c>
      <c r="C310" s="357">
        <v>3</v>
      </c>
      <c r="D310" s="357" t="str">
        <f>IF(①申請書!$E$2=B310,"連携","")</f>
        <v/>
      </c>
      <c r="E310" s="356" t="str">
        <f>IF(D310="","",COUNTIF($D$2:D310,"連携"))</f>
        <v/>
      </c>
      <c r="F310" s="357">
        <v>91788</v>
      </c>
      <c r="G310" s="356" t="s">
        <v>47</v>
      </c>
      <c r="H310" s="356" t="s">
        <v>2579</v>
      </c>
      <c r="I310" s="356" t="s">
        <v>494</v>
      </c>
      <c r="J310" s="357" t="s">
        <v>1801</v>
      </c>
      <c r="K310" s="357">
        <v>1412611408</v>
      </c>
      <c r="L310" s="357" t="s">
        <v>495</v>
      </c>
      <c r="M310" s="356" t="s">
        <v>426</v>
      </c>
      <c r="N310" s="356" t="s">
        <v>1974</v>
      </c>
      <c r="O310" s="356" t="s">
        <v>2788</v>
      </c>
      <c r="P310" s="356" t="s">
        <v>3022</v>
      </c>
    </row>
    <row r="311" spans="1:18" x14ac:dyDescent="0.35">
      <c r="A311" s="357">
        <v>310</v>
      </c>
      <c r="B311" s="357">
        <v>43</v>
      </c>
      <c r="C311" s="357">
        <v>4</v>
      </c>
      <c r="D311" s="357" t="str">
        <f>IF(①申請書!$E$2=B311,"連携","")</f>
        <v/>
      </c>
      <c r="E311" s="356" t="str">
        <f>IF(D311="","",COUNTIF($D$2:D311,"連携"))</f>
        <v/>
      </c>
      <c r="F311" s="357">
        <v>91800</v>
      </c>
      <c r="G311" s="356" t="s">
        <v>47</v>
      </c>
      <c r="H311" s="356" t="s">
        <v>2579</v>
      </c>
      <c r="I311" s="356" t="s">
        <v>1582</v>
      </c>
      <c r="J311" s="357" t="s">
        <v>1803</v>
      </c>
      <c r="K311" s="357">
        <v>1315219860</v>
      </c>
      <c r="L311" s="357" t="s">
        <v>1581</v>
      </c>
      <c r="M311" s="356" t="s">
        <v>430</v>
      </c>
      <c r="N311" s="356" t="s">
        <v>3023</v>
      </c>
      <c r="O311" s="356" t="s">
        <v>2788</v>
      </c>
      <c r="P311" s="356" t="s">
        <v>3024</v>
      </c>
    </row>
    <row r="312" spans="1:18" x14ac:dyDescent="0.35">
      <c r="A312" s="357">
        <v>311</v>
      </c>
      <c r="B312" s="357">
        <v>43</v>
      </c>
      <c r="C312" s="357">
        <v>5</v>
      </c>
      <c r="D312" s="357" t="str">
        <f>IF(①申請書!$E$2=B312,"連携","")</f>
        <v/>
      </c>
      <c r="E312" s="356" t="str">
        <f>IF(D312="","",COUNTIF($D$2:D312,"連携"))</f>
        <v/>
      </c>
      <c r="F312" s="357">
        <v>92144</v>
      </c>
      <c r="G312" s="356" t="s">
        <v>47</v>
      </c>
      <c r="H312" s="356" t="s">
        <v>2579</v>
      </c>
      <c r="I312" s="356" t="s">
        <v>105</v>
      </c>
      <c r="J312" s="357" t="s">
        <v>1804</v>
      </c>
      <c r="K312" s="357">
        <v>1114301032</v>
      </c>
      <c r="L312" s="357" t="s">
        <v>516</v>
      </c>
      <c r="M312" s="356" t="s">
        <v>415</v>
      </c>
      <c r="N312" s="356" t="s">
        <v>2000</v>
      </c>
      <c r="O312" s="356" t="s">
        <v>2788</v>
      </c>
      <c r="P312" s="356" t="s">
        <v>3025</v>
      </c>
    </row>
    <row r="313" spans="1:18" x14ac:dyDescent="0.35">
      <c r="A313" s="357">
        <v>312</v>
      </c>
      <c r="B313" s="357">
        <v>43</v>
      </c>
      <c r="C313" s="357">
        <v>6</v>
      </c>
      <c r="D313" s="357" t="str">
        <f>IF(①申請書!$E$2=B313,"連携","")</f>
        <v/>
      </c>
      <c r="E313" s="356" t="str">
        <f>IF(D313="","",COUNTIF($D$2:D313,"連携"))</f>
        <v/>
      </c>
      <c r="F313" s="357">
        <v>92313</v>
      </c>
      <c r="G313" s="356" t="s">
        <v>47</v>
      </c>
      <c r="H313" s="356" t="s">
        <v>2579</v>
      </c>
      <c r="I313" s="356" t="s">
        <v>92</v>
      </c>
      <c r="J313" s="357" t="s">
        <v>1805</v>
      </c>
      <c r="K313" s="357">
        <v>1314615514</v>
      </c>
      <c r="L313" s="357" t="s">
        <v>498</v>
      </c>
      <c r="M313" s="356" t="s">
        <v>430</v>
      </c>
      <c r="N313" s="356" t="s">
        <v>1976</v>
      </c>
      <c r="O313" s="356" t="s">
        <v>2788</v>
      </c>
      <c r="P313" s="356" t="s">
        <v>3026</v>
      </c>
    </row>
    <row r="314" spans="1:18" ht="18" x14ac:dyDescent="0.35">
      <c r="A314" s="352">
        <v>313</v>
      </c>
      <c r="B314" s="353">
        <v>44</v>
      </c>
      <c r="C314" s="353">
        <v>0</v>
      </c>
      <c r="D314" s="353"/>
      <c r="E314" s="354" t="str">
        <f>IF(D314="","",COUNTIF($D$2:D314,"連携"))</f>
        <v/>
      </c>
      <c r="F314" s="353">
        <v>91452</v>
      </c>
      <c r="G314" s="354" t="s">
        <v>47</v>
      </c>
      <c r="H314" s="354" t="s">
        <v>2581</v>
      </c>
      <c r="I314" s="354" t="s">
        <v>528</v>
      </c>
      <c r="J314" s="353" t="s">
        <v>7</v>
      </c>
      <c r="K314" s="353">
        <v>1318615288</v>
      </c>
      <c r="L314" s="353" t="s">
        <v>1532</v>
      </c>
      <c r="M314" s="354" t="s">
        <v>430</v>
      </c>
      <c r="N314" s="354" t="s">
        <v>2019</v>
      </c>
      <c r="O314" s="354" t="s">
        <v>2788</v>
      </c>
      <c r="P314" s="354" t="s">
        <v>2955</v>
      </c>
      <c r="Q314" s="355"/>
      <c r="R314" s="355"/>
    </row>
    <row r="315" spans="1:18" x14ac:dyDescent="0.35">
      <c r="A315" s="357">
        <v>314</v>
      </c>
      <c r="B315" s="357">
        <v>44</v>
      </c>
      <c r="C315" s="357">
        <v>1</v>
      </c>
      <c r="D315" s="357" t="str">
        <f>IF(①申請書!$E$2=B315,"連携","")</f>
        <v/>
      </c>
      <c r="E315" s="356" t="str">
        <f>IF(D315="","",COUNTIF($D$2:D315,"連携"))</f>
        <v/>
      </c>
      <c r="F315" s="357">
        <v>91159</v>
      </c>
      <c r="G315" s="356" t="s">
        <v>47</v>
      </c>
      <c r="H315" s="356" t="s">
        <v>2581</v>
      </c>
      <c r="I315" s="356" t="s">
        <v>90</v>
      </c>
      <c r="J315" s="357" t="s">
        <v>1797</v>
      </c>
      <c r="K315" s="357">
        <v>1419910043</v>
      </c>
      <c r="L315" s="357" t="s">
        <v>492</v>
      </c>
      <c r="M315" s="356" t="s">
        <v>426</v>
      </c>
      <c r="N315" s="356" t="s">
        <v>1968</v>
      </c>
      <c r="O315" s="356" t="s">
        <v>2786</v>
      </c>
      <c r="P315" s="356" t="s">
        <v>3027</v>
      </c>
    </row>
    <row r="316" spans="1:18" ht="18" x14ac:dyDescent="0.35">
      <c r="A316" s="352">
        <v>315</v>
      </c>
      <c r="B316" s="353">
        <v>45</v>
      </c>
      <c r="C316" s="353">
        <v>0</v>
      </c>
      <c r="D316" s="353"/>
      <c r="E316" s="354" t="str">
        <f>IF(D316="","",COUNTIF($D$2:D316,"連携"))</f>
        <v/>
      </c>
      <c r="F316" s="353">
        <v>91514</v>
      </c>
      <c r="G316" s="354" t="s">
        <v>47</v>
      </c>
      <c r="H316" s="354" t="s">
        <v>3028</v>
      </c>
      <c r="I316" s="354" t="s">
        <v>1748</v>
      </c>
      <c r="J316" s="353" t="s">
        <v>7</v>
      </c>
      <c r="K316" s="353">
        <v>1318615072</v>
      </c>
      <c r="L316" s="353" t="s">
        <v>1535</v>
      </c>
      <c r="M316" s="354" t="s">
        <v>430</v>
      </c>
      <c r="N316" s="354" t="s">
        <v>3029</v>
      </c>
      <c r="O316" s="354" t="s">
        <v>2788</v>
      </c>
      <c r="P316" s="354" t="s">
        <v>3030</v>
      </c>
      <c r="Q316" s="355"/>
      <c r="R316" s="355"/>
    </row>
    <row r="317" spans="1:18" x14ac:dyDescent="0.35">
      <c r="A317" s="357">
        <v>316</v>
      </c>
      <c r="B317" s="357">
        <v>45</v>
      </c>
      <c r="C317" s="357">
        <v>1</v>
      </c>
      <c r="D317" s="357" t="str">
        <f>IF(①申請書!$E$2=B317,"連携","")</f>
        <v/>
      </c>
      <c r="E317" s="356" t="str">
        <f>IF(D317="","",COUNTIF($D$2:D317,"連携"))</f>
        <v/>
      </c>
      <c r="F317" s="357">
        <v>91774</v>
      </c>
      <c r="G317" s="356" t="s">
        <v>47</v>
      </c>
      <c r="H317" s="356" t="s">
        <v>3028</v>
      </c>
      <c r="I317" s="356" t="s">
        <v>144</v>
      </c>
      <c r="J317" s="357" t="s">
        <v>1797</v>
      </c>
      <c r="K317" s="357">
        <v>1313070349</v>
      </c>
      <c r="L317" s="357" t="s">
        <v>1580</v>
      </c>
      <c r="M317" s="356" t="s">
        <v>430</v>
      </c>
      <c r="N317" s="356" t="s">
        <v>2075</v>
      </c>
      <c r="O317" s="356" t="s">
        <v>2788</v>
      </c>
      <c r="P317" s="356" t="s">
        <v>3031</v>
      </c>
    </row>
    <row r="318" spans="1:18" ht="18" x14ac:dyDescent="0.35">
      <c r="A318" s="352">
        <v>317</v>
      </c>
      <c r="B318" s="353">
        <v>46</v>
      </c>
      <c r="C318" s="353">
        <v>0</v>
      </c>
      <c r="D318" s="353"/>
      <c r="E318" s="354" t="str">
        <f>IF(D318="","",COUNTIF($D$2:D318,"連携"))</f>
        <v/>
      </c>
      <c r="F318" s="353">
        <v>91589</v>
      </c>
      <c r="G318" s="354" t="s">
        <v>47</v>
      </c>
      <c r="H318" s="354" t="s">
        <v>2586</v>
      </c>
      <c r="I318" s="354" t="s">
        <v>538</v>
      </c>
      <c r="J318" s="353" t="s">
        <v>7</v>
      </c>
      <c r="K318" s="353">
        <v>1314070850</v>
      </c>
      <c r="L318" s="353" t="s">
        <v>539</v>
      </c>
      <c r="M318" s="354" t="s">
        <v>430</v>
      </c>
      <c r="N318" s="354" t="s">
        <v>2034</v>
      </c>
      <c r="O318" s="354" t="s">
        <v>2802</v>
      </c>
      <c r="P318" s="354" t="s">
        <v>2904</v>
      </c>
      <c r="Q318" s="355"/>
      <c r="R318" s="355"/>
    </row>
    <row r="319" spans="1:18" x14ac:dyDescent="0.35">
      <c r="A319" s="357">
        <v>318</v>
      </c>
      <c r="B319" s="357">
        <v>46</v>
      </c>
      <c r="C319" s="357">
        <v>1</v>
      </c>
      <c r="D319" s="357" t="str">
        <f>IF(①申請書!$E$2=B319,"連携","")</f>
        <v/>
      </c>
      <c r="E319" s="356" t="str">
        <f>IF(D319="","",COUNTIF($D$2:D319,"連携"))</f>
        <v/>
      </c>
      <c r="F319" s="357">
        <v>91638</v>
      </c>
      <c r="G319" s="356" t="s">
        <v>3032</v>
      </c>
      <c r="H319" s="356" t="s">
        <v>2586</v>
      </c>
      <c r="I319" s="356" t="s">
        <v>3033</v>
      </c>
      <c r="J319" s="357" t="s">
        <v>1797</v>
      </c>
      <c r="K319" s="357">
        <v>2711104048</v>
      </c>
      <c r="L319" s="357" t="s">
        <v>3034</v>
      </c>
      <c r="M319" s="356" t="s">
        <v>3035</v>
      </c>
      <c r="N319" s="356" t="s">
        <v>3036</v>
      </c>
      <c r="O319" s="356" t="s">
        <v>2802</v>
      </c>
      <c r="P319" s="356" t="s">
        <v>3037</v>
      </c>
    </row>
    <row r="320" spans="1:18" x14ac:dyDescent="0.35">
      <c r="A320" s="357">
        <v>319</v>
      </c>
      <c r="B320" s="357">
        <v>46</v>
      </c>
      <c r="C320" s="357">
        <v>2</v>
      </c>
      <c r="D320" s="357" t="str">
        <f>IF(①申請書!$E$2=B320,"連携","")</f>
        <v/>
      </c>
      <c r="E320" s="356" t="str">
        <f>IF(D320="","",COUNTIF($D$2:D320,"連携"))</f>
        <v/>
      </c>
      <c r="F320" s="357">
        <v>92171</v>
      </c>
      <c r="G320" s="356" t="s">
        <v>145</v>
      </c>
      <c r="H320" s="356" t="s">
        <v>2586</v>
      </c>
      <c r="I320" s="356" t="s">
        <v>540</v>
      </c>
      <c r="J320" s="357" t="s">
        <v>1799</v>
      </c>
      <c r="K320" s="357">
        <v>2112103391</v>
      </c>
      <c r="L320" s="357" t="s">
        <v>541</v>
      </c>
      <c r="M320" s="356" t="s">
        <v>542</v>
      </c>
      <c r="N320" s="356" t="s">
        <v>2035</v>
      </c>
      <c r="O320" s="356" t="s">
        <v>2788</v>
      </c>
      <c r="P320" s="356" t="s">
        <v>3038</v>
      </c>
    </row>
    <row r="321" spans="1:18" x14ac:dyDescent="0.35">
      <c r="A321" s="357">
        <v>320</v>
      </c>
      <c r="B321" s="357">
        <v>46</v>
      </c>
      <c r="C321" s="357">
        <v>3</v>
      </c>
      <c r="D321" s="357" t="str">
        <f>IF(①申請書!$E$2=B321,"連携","")</f>
        <v/>
      </c>
      <c r="E321" s="356" t="str">
        <f>IF(D321="","",COUNTIF($D$2:D321,"連携"))</f>
        <v/>
      </c>
      <c r="F321" s="357">
        <v>92175</v>
      </c>
      <c r="G321" s="356" t="s">
        <v>47</v>
      </c>
      <c r="H321" s="356" t="s">
        <v>2586</v>
      </c>
      <c r="I321" s="356" t="s">
        <v>543</v>
      </c>
      <c r="J321" s="357" t="s">
        <v>1801</v>
      </c>
      <c r="K321" s="357">
        <v>1412104669</v>
      </c>
      <c r="L321" s="357" t="s">
        <v>544</v>
      </c>
      <c r="M321" s="356" t="s">
        <v>426</v>
      </c>
      <c r="N321" s="356" t="s">
        <v>1989</v>
      </c>
      <c r="O321" s="356" t="s">
        <v>2788</v>
      </c>
      <c r="P321" s="356" t="s">
        <v>2965</v>
      </c>
    </row>
    <row r="322" spans="1:18" x14ac:dyDescent="0.35">
      <c r="A322" s="357">
        <v>321</v>
      </c>
      <c r="B322" s="357">
        <v>46</v>
      </c>
      <c r="C322" s="357">
        <v>4</v>
      </c>
      <c r="D322" s="357" t="str">
        <f>IF(①申請書!$E$2=B322,"連携","")</f>
        <v/>
      </c>
      <c r="E322" s="356" t="str">
        <f>IF(D322="","",COUNTIF($D$2:D322,"連携"))</f>
        <v/>
      </c>
      <c r="F322" s="357">
        <v>92312</v>
      </c>
      <c r="G322" s="356" t="s">
        <v>47</v>
      </c>
      <c r="H322" s="356" t="s">
        <v>2586</v>
      </c>
      <c r="I322" s="356" t="s">
        <v>2036</v>
      </c>
      <c r="J322" s="357" t="s">
        <v>1803</v>
      </c>
      <c r="K322" s="357">
        <v>1412208536</v>
      </c>
      <c r="L322" s="357" t="s">
        <v>1619</v>
      </c>
      <c r="M322" s="356" t="s">
        <v>426</v>
      </c>
      <c r="N322" s="356" t="s">
        <v>2037</v>
      </c>
      <c r="O322" s="356" t="s">
        <v>2788</v>
      </c>
      <c r="P322" s="356" t="s">
        <v>2038</v>
      </c>
    </row>
    <row r="323" spans="1:18" x14ac:dyDescent="0.35">
      <c r="A323" s="357">
        <v>322</v>
      </c>
      <c r="B323" s="357">
        <v>46</v>
      </c>
      <c r="C323" s="357">
        <v>5</v>
      </c>
      <c r="D323" s="357" t="str">
        <f>IF(①申請書!$E$2=B323,"連携","")</f>
        <v/>
      </c>
      <c r="E323" s="356" t="str">
        <f>IF(D323="","",COUNTIF($D$2:D323,"連携"))</f>
        <v/>
      </c>
      <c r="F323" s="357">
        <v>92425</v>
      </c>
      <c r="G323" s="356" t="s">
        <v>145</v>
      </c>
      <c r="H323" s="356" t="s">
        <v>2586</v>
      </c>
      <c r="I323" s="356" t="s">
        <v>1623</v>
      </c>
      <c r="J323" s="357" t="s">
        <v>1804</v>
      </c>
      <c r="K323" s="357">
        <v>2312501808</v>
      </c>
      <c r="L323" s="357" t="s">
        <v>1622</v>
      </c>
      <c r="M323" s="356" t="s">
        <v>456</v>
      </c>
      <c r="N323" s="356" t="s">
        <v>2167</v>
      </c>
      <c r="O323" s="356" t="s">
        <v>2788</v>
      </c>
      <c r="P323" s="356" t="s">
        <v>2168</v>
      </c>
    </row>
    <row r="324" spans="1:18" ht="18" x14ac:dyDescent="0.35">
      <c r="A324" s="352">
        <v>323</v>
      </c>
      <c r="B324" s="353">
        <v>47</v>
      </c>
      <c r="C324" s="353">
        <v>0</v>
      </c>
      <c r="D324" s="353"/>
      <c r="E324" s="354" t="str">
        <f>IF(D324="","",COUNTIF($D$2:D324,"連携"))</f>
        <v/>
      </c>
      <c r="F324" s="353">
        <v>91660</v>
      </c>
      <c r="G324" s="354" t="s">
        <v>47</v>
      </c>
      <c r="H324" s="354" t="s">
        <v>2588</v>
      </c>
      <c r="I324" s="354" t="s">
        <v>3039</v>
      </c>
      <c r="J324" s="353" t="s">
        <v>7</v>
      </c>
      <c r="K324" s="353">
        <v>1314715538</v>
      </c>
      <c r="L324" s="353" t="s">
        <v>3040</v>
      </c>
      <c r="M324" s="354" t="s">
        <v>430</v>
      </c>
      <c r="N324" s="354" t="s">
        <v>3041</v>
      </c>
      <c r="O324" s="354" t="s">
        <v>2802</v>
      </c>
      <c r="P324" s="354" t="s">
        <v>3042</v>
      </c>
      <c r="Q324" s="355"/>
      <c r="R324" s="355"/>
    </row>
    <row r="325" spans="1:18" ht="18" x14ac:dyDescent="0.35">
      <c r="A325" s="357">
        <v>324</v>
      </c>
      <c r="B325" s="359">
        <v>48</v>
      </c>
      <c r="C325" s="359">
        <v>0</v>
      </c>
      <c r="D325" s="359"/>
      <c r="E325" s="360" t="str">
        <f>IF(D325="","",COUNTIF($D$2:D325,"連携"))</f>
        <v/>
      </c>
      <c r="F325" s="359">
        <v>92498</v>
      </c>
      <c r="G325" s="360" t="s">
        <v>47</v>
      </c>
      <c r="H325" s="360" t="s">
        <v>3043</v>
      </c>
      <c r="I325" s="360" t="s">
        <v>1796</v>
      </c>
      <c r="J325" s="359" t="s">
        <v>7</v>
      </c>
      <c r="K325" s="359">
        <v>1318814774</v>
      </c>
      <c r="L325" s="359" t="s">
        <v>1509</v>
      </c>
      <c r="M325" s="360" t="s">
        <v>430</v>
      </c>
      <c r="N325" s="360" t="s">
        <v>2032</v>
      </c>
      <c r="O325" s="360" t="s">
        <v>2788</v>
      </c>
      <c r="P325" s="360" t="s">
        <v>2033</v>
      </c>
    </row>
    <row r="326" spans="1:18" x14ac:dyDescent="0.35">
      <c r="A326" s="357">
        <v>325</v>
      </c>
      <c r="B326" s="357">
        <v>48</v>
      </c>
      <c r="C326" s="357">
        <v>1</v>
      </c>
      <c r="D326" s="357" t="str">
        <f>IF(①申請書!$E$2=B326,"連携","")</f>
        <v/>
      </c>
      <c r="E326" s="356" t="str">
        <f>IF(D326="","",COUNTIF($D$2:D326,"連携"))</f>
        <v/>
      </c>
      <c r="F326" s="357">
        <v>91147</v>
      </c>
      <c r="G326" s="356" t="s">
        <v>47</v>
      </c>
      <c r="H326" s="356" t="s">
        <v>3043</v>
      </c>
      <c r="I326" s="356" t="s">
        <v>80</v>
      </c>
      <c r="J326" s="357" t="s">
        <v>1797</v>
      </c>
      <c r="K326" s="357">
        <v>1318616104</v>
      </c>
      <c r="L326" s="357" t="s">
        <v>476</v>
      </c>
      <c r="M326" s="356" t="s">
        <v>430</v>
      </c>
      <c r="N326" s="356" t="s">
        <v>1898</v>
      </c>
      <c r="O326" s="356" t="s">
        <v>2788</v>
      </c>
      <c r="P326" s="356" t="s">
        <v>1341</v>
      </c>
    </row>
    <row r="327" spans="1:18" x14ac:dyDescent="0.35">
      <c r="A327" s="357">
        <v>326</v>
      </c>
      <c r="B327" s="357">
        <v>48</v>
      </c>
      <c r="C327" s="357">
        <v>2</v>
      </c>
      <c r="D327" s="357" t="str">
        <f>IF(①申請書!$E$2=B327,"連携","")</f>
        <v/>
      </c>
      <c r="E327" s="356" t="str">
        <f>IF(D327="","",COUNTIF($D$2:D327,"連携"))</f>
        <v/>
      </c>
      <c r="F327" s="357">
        <v>91148</v>
      </c>
      <c r="G327" s="356" t="s">
        <v>47</v>
      </c>
      <c r="H327" s="356" t="s">
        <v>3043</v>
      </c>
      <c r="I327" s="356" t="s">
        <v>405</v>
      </c>
      <c r="J327" s="357" t="s">
        <v>1799</v>
      </c>
      <c r="K327" s="357">
        <v>1219110057</v>
      </c>
      <c r="L327" s="357" t="s">
        <v>406</v>
      </c>
      <c r="M327" s="356" t="s">
        <v>407</v>
      </c>
      <c r="N327" s="356" t="s">
        <v>1886</v>
      </c>
      <c r="O327" s="356" t="s">
        <v>2788</v>
      </c>
      <c r="P327" s="356" t="s">
        <v>2869</v>
      </c>
    </row>
    <row r="328" spans="1:18" x14ac:dyDescent="0.35">
      <c r="A328" s="357">
        <v>327</v>
      </c>
      <c r="B328" s="357">
        <v>48</v>
      </c>
      <c r="C328" s="357">
        <v>3</v>
      </c>
      <c r="D328" s="357" t="str">
        <f>IF(①申請書!$E$2=B328,"連携","")</f>
        <v/>
      </c>
      <c r="E328" s="356" t="str">
        <f>IF(D328="","",COUNTIF($D$2:D328,"連携"))</f>
        <v/>
      </c>
      <c r="F328" s="357">
        <v>91300</v>
      </c>
      <c r="G328" s="356" t="s">
        <v>47</v>
      </c>
      <c r="H328" s="356" t="s">
        <v>3043</v>
      </c>
      <c r="I328" s="356" t="s">
        <v>121</v>
      </c>
      <c r="J328" s="357" t="s">
        <v>1801</v>
      </c>
      <c r="K328" s="357">
        <v>1415310271</v>
      </c>
      <c r="L328" s="357" t="s">
        <v>537</v>
      </c>
      <c r="M328" s="356" t="s">
        <v>426</v>
      </c>
      <c r="N328" s="356" t="s">
        <v>2031</v>
      </c>
      <c r="O328" s="356" t="s">
        <v>2788</v>
      </c>
      <c r="P328" s="356" t="s">
        <v>1323</v>
      </c>
    </row>
    <row r="329" spans="1:18" x14ac:dyDescent="0.35">
      <c r="A329" s="357">
        <v>328</v>
      </c>
      <c r="B329" s="357">
        <v>48</v>
      </c>
      <c r="C329" s="357">
        <v>4</v>
      </c>
      <c r="D329" s="357" t="str">
        <f>IF(①申請書!$E$2=B329,"連携","")</f>
        <v/>
      </c>
      <c r="E329" s="356" t="str">
        <f>IF(D329="","",COUNTIF($D$2:D329,"連携"))</f>
        <v/>
      </c>
      <c r="F329" s="357">
        <v>91319</v>
      </c>
      <c r="G329" s="356" t="s">
        <v>47</v>
      </c>
      <c r="H329" s="356" t="s">
        <v>3043</v>
      </c>
      <c r="I329" s="356" t="s">
        <v>535</v>
      </c>
      <c r="J329" s="357" t="s">
        <v>1803</v>
      </c>
      <c r="K329" s="357">
        <v>1310570945</v>
      </c>
      <c r="L329" s="357" t="s">
        <v>536</v>
      </c>
      <c r="M329" s="356" t="s">
        <v>430</v>
      </c>
      <c r="N329" s="356" t="s">
        <v>2014</v>
      </c>
      <c r="O329" s="356" t="s">
        <v>2788</v>
      </c>
      <c r="P329" s="356" t="s">
        <v>2884</v>
      </c>
    </row>
    <row r="330" spans="1:18" x14ac:dyDescent="0.35">
      <c r="A330" s="357">
        <v>329</v>
      </c>
      <c r="B330" s="357">
        <v>48</v>
      </c>
      <c r="C330" s="357">
        <v>5</v>
      </c>
      <c r="D330" s="357" t="str">
        <f>IF(①申請書!$E$2=B330,"連携","")</f>
        <v/>
      </c>
      <c r="E330" s="356" t="str">
        <f>IF(D330="","",COUNTIF($D$2:D330,"連携"))</f>
        <v/>
      </c>
      <c r="F330" s="357">
        <v>91516</v>
      </c>
      <c r="G330" s="356" t="s">
        <v>47</v>
      </c>
      <c r="H330" s="356" t="s">
        <v>3043</v>
      </c>
      <c r="I330" s="356" t="s">
        <v>123</v>
      </c>
      <c r="J330" s="357" t="s">
        <v>1804</v>
      </c>
      <c r="K330" s="357">
        <v>1313315728</v>
      </c>
      <c r="L330" s="357" t="s">
        <v>1536</v>
      </c>
      <c r="M330" s="356" t="s">
        <v>430</v>
      </c>
      <c r="N330" s="356" t="s">
        <v>2078</v>
      </c>
      <c r="O330" s="356" t="s">
        <v>2802</v>
      </c>
      <c r="P330" s="356" t="s">
        <v>2886</v>
      </c>
    </row>
    <row r="331" spans="1:18" x14ac:dyDescent="0.35">
      <c r="A331" s="357">
        <v>330</v>
      </c>
      <c r="B331" s="357">
        <v>48</v>
      </c>
      <c r="C331" s="357">
        <v>6</v>
      </c>
      <c r="D331" s="357" t="str">
        <f>IF(①申請書!$E$2=B331,"連携","")</f>
        <v/>
      </c>
      <c r="E331" s="356" t="str">
        <f>IF(D331="","",COUNTIF($D$2:D331,"連携"))</f>
        <v/>
      </c>
      <c r="F331" s="357">
        <v>91916</v>
      </c>
      <c r="G331" s="356" t="s">
        <v>47</v>
      </c>
      <c r="H331" s="356" t="s">
        <v>3043</v>
      </c>
      <c r="I331" s="356" t="s">
        <v>1645</v>
      </c>
      <c r="J331" s="357" t="s">
        <v>1805</v>
      </c>
      <c r="K331" s="357">
        <v>810312363</v>
      </c>
      <c r="L331" s="357" t="s">
        <v>1644</v>
      </c>
      <c r="M331" s="356" t="s">
        <v>387</v>
      </c>
      <c r="N331" s="356" t="s">
        <v>3044</v>
      </c>
      <c r="O331" s="356" t="s">
        <v>2802</v>
      </c>
      <c r="P331" s="356" t="s">
        <v>3045</v>
      </c>
    </row>
    <row r="332" spans="1:18" x14ac:dyDescent="0.35">
      <c r="A332" s="357">
        <v>331</v>
      </c>
      <c r="B332" s="357">
        <v>48</v>
      </c>
      <c r="C332" s="357">
        <v>7</v>
      </c>
      <c r="D332" s="357" t="str">
        <f>IF(①申請書!$E$2=B332,"連携","")</f>
        <v/>
      </c>
      <c r="E332" s="356" t="str">
        <f>IF(D332="","",COUNTIF($D$2:D332,"連携"))</f>
        <v/>
      </c>
      <c r="F332" s="357">
        <v>92192</v>
      </c>
      <c r="G332" s="356" t="s">
        <v>47</v>
      </c>
      <c r="H332" s="356" t="s">
        <v>3043</v>
      </c>
      <c r="I332" s="356" t="s">
        <v>1612</v>
      </c>
      <c r="J332" s="357" t="s">
        <v>1807</v>
      </c>
      <c r="K332" s="357">
        <v>1111802271</v>
      </c>
      <c r="L332" s="357" t="s">
        <v>1611</v>
      </c>
      <c r="M332" s="356" t="s">
        <v>415</v>
      </c>
      <c r="N332" s="356" t="s">
        <v>2079</v>
      </c>
      <c r="O332" s="356" t="s">
        <v>2788</v>
      </c>
      <c r="P332" s="356" t="s">
        <v>2080</v>
      </c>
    </row>
    <row r="333" spans="1:18" x14ac:dyDescent="0.35">
      <c r="A333" s="357">
        <v>332</v>
      </c>
      <c r="B333" s="357">
        <v>48</v>
      </c>
      <c r="C333" s="357">
        <v>8</v>
      </c>
      <c r="D333" s="357" t="str">
        <f>IF(①申請書!$E$2=B333,"連携","")</f>
        <v/>
      </c>
      <c r="E333" s="356" t="str">
        <f>IF(D333="","",COUNTIF($D$2:D333,"連携"))</f>
        <v/>
      </c>
      <c r="F333" s="357">
        <v>92501</v>
      </c>
      <c r="G333" s="356" t="s">
        <v>47</v>
      </c>
      <c r="H333" s="356" t="s">
        <v>3043</v>
      </c>
      <c r="I333" s="356" t="s">
        <v>3046</v>
      </c>
      <c r="J333" s="357" t="s">
        <v>1809</v>
      </c>
      <c r="K333" s="357">
        <v>1312371094</v>
      </c>
      <c r="L333" s="357" t="s">
        <v>3047</v>
      </c>
      <c r="M333" s="356" t="s">
        <v>430</v>
      </c>
      <c r="N333" s="356" t="s">
        <v>3048</v>
      </c>
      <c r="O333" s="356" t="s">
        <v>2802</v>
      </c>
      <c r="P333" s="356" t="s">
        <v>3049</v>
      </c>
    </row>
    <row r="334" spans="1:18" ht="18" x14ac:dyDescent="0.35">
      <c r="A334" s="352">
        <v>333</v>
      </c>
      <c r="B334" s="353">
        <v>49</v>
      </c>
      <c r="C334" s="353">
        <v>0</v>
      </c>
      <c r="D334" s="353"/>
      <c r="E334" s="354" t="str">
        <f>IF(D334="","",COUNTIF($D$2:D334,"連携"))</f>
        <v/>
      </c>
      <c r="F334" s="353">
        <v>91082</v>
      </c>
      <c r="G334" s="354" t="s">
        <v>47</v>
      </c>
      <c r="H334" s="354" t="s">
        <v>2593</v>
      </c>
      <c r="I334" s="354" t="s">
        <v>479</v>
      </c>
      <c r="J334" s="353" t="s">
        <v>7</v>
      </c>
      <c r="K334" s="353">
        <v>1410803304</v>
      </c>
      <c r="L334" s="353" t="s">
        <v>480</v>
      </c>
      <c r="M334" s="354" t="s">
        <v>426</v>
      </c>
      <c r="N334" s="354" t="s">
        <v>1960</v>
      </c>
      <c r="O334" s="354" t="s">
        <v>2802</v>
      </c>
      <c r="P334" s="354" t="s">
        <v>2986</v>
      </c>
      <c r="Q334" s="355"/>
      <c r="R334" s="355"/>
    </row>
    <row r="335" spans="1:18" x14ac:dyDescent="0.35">
      <c r="A335" s="357">
        <v>334</v>
      </c>
      <c r="B335" s="357">
        <v>49</v>
      </c>
      <c r="C335" s="357">
        <v>1</v>
      </c>
      <c r="D335" s="357" t="str">
        <f>IF(①申請書!$E$2=B335,"連携","")</f>
        <v/>
      </c>
      <c r="E335" s="356" t="str">
        <f>IF(D335="","",COUNTIF($D$2:D335,"連携"))</f>
        <v/>
      </c>
      <c r="F335" s="357">
        <v>91018</v>
      </c>
      <c r="G335" s="356" t="s">
        <v>47</v>
      </c>
      <c r="H335" s="356" t="s">
        <v>2593</v>
      </c>
      <c r="I335" s="356" t="s">
        <v>483</v>
      </c>
      <c r="J335" s="357" t="s">
        <v>1797</v>
      </c>
      <c r="K335" s="357">
        <v>1413103439</v>
      </c>
      <c r="L335" s="357" t="s">
        <v>484</v>
      </c>
      <c r="M335" s="356" t="s">
        <v>426</v>
      </c>
      <c r="N335" s="356" t="s">
        <v>1959</v>
      </c>
      <c r="O335" s="356" t="s">
        <v>2802</v>
      </c>
      <c r="P335" s="356" t="s">
        <v>3050</v>
      </c>
    </row>
    <row r="336" spans="1:18" x14ac:dyDescent="0.35">
      <c r="A336" s="357">
        <v>335</v>
      </c>
      <c r="B336" s="357">
        <v>49</v>
      </c>
      <c r="C336" s="357">
        <v>2</v>
      </c>
      <c r="D336" s="357" t="str">
        <f>IF(①申請書!$E$2=B336,"連携","")</f>
        <v/>
      </c>
      <c r="E336" s="356" t="str">
        <f>IF(D336="","",COUNTIF($D$2:D336,"連携"))</f>
        <v/>
      </c>
      <c r="F336" s="357">
        <v>91048</v>
      </c>
      <c r="G336" s="356" t="s">
        <v>47</v>
      </c>
      <c r="H336" s="356" t="s">
        <v>2593</v>
      </c>
      <c r="I336" s="356" t="s">
        <v>99</v>
      </c>
      <c r="J336" s="357" t="s">
        <v>1799</v>
      </c>
      <c r="K336" s="357">
        <v>1413204542</v>
      </c>
      <c r="L336" s="357" t="s">
        <v>505</v>
      </c>
      <c r="M336" s="356" t="s">
        <v>426</v>
      </c>
      <c r="N336" s="356" t="s">
        <v>1979</v>
      </c>
      <c r="O336" s="356" t="s">
        <v>2788</v>
      </c>
      <c r="P336" s="356" t="s">
        <v>1330</v>
      </c>
    </row>
    <row r="337" spans="1:18" x14ac:dyDescent="0.35">
      <c r="A337" s="357">
        <v>336</v>
      </c>
      <c r="B337" s="357">
        <v>49</v>
      </c>
      <c r="C337" s="357">
        <v>3</v>
      </c>
      <c r="D337" s="357" t="str">
        <f>IF(①申請書!$E$2=B337,"連携","")</f>
        <v/>
      </c>
      <c r="E337" s="356" t="str">
        <f>IF(D337="","",COUNTIF($D$2:D337,"連携"))</f>
        <v/>
      </c>
      <c r="F337" s="357">
        <v>91081</v>
      </c>
      <c r="G337" s="356" t="s">
        <v>47</v>
      </c>
      <c r="H337" s="356" t="s">
        <v>2593</v>
      </c>
      <c r="I337" s="356" t="s">
        <v>96</v>
      </c>
      <c r="J337" s="357" t="s">
        <v>1801</v>
      </c>
      <c r="K337" s="357">
        <v>1310415018</v>
      </c>
      <c r="L337" s="357" t="s">
        <v>503</v>
      </c>
      <c r="M337" s="356" t="s">
        <v>426</v>
      </c>
      <c r="N337" s="356" t="s">
        <v>1980</v>
      </c>
      <c r="O337" s="356" t="s">
        <v>2788</v>
      </c>
      <c r="P337" s="356" t="s">
        <v>1334</v>
      </c>
    </row>
    <row r="338" spans="1:18" x14ac:dyDescent="0.35">
      <c r="A338" s="357">
        <v>337</v>
      </c>
      <c r="B338" s="357">
        <v>49</v>
      </c>
      <c r="C338" s="357">
        <v>4</v>
      </c>
      <c r="D338" s="357" t="str">
        <f>IF(①申請書!$E$2=B338,"連携","")</f>
        <v/>
      </c>
      <c r="E338" s="356" t="str">
        <f>IF(D338="","",COUNTIF($D$2:D338,"連携"))</f>
        <v/>
      </c>
      <c r="F338" s="357">
        <v>91084</v>
      </c>
      <c r="G338" s="356" t="s">
        <v>47</v>
      </c>
      <c r="H338" s="356" t="s">
        <v>2593</v>
      </c>
      <c r="I338" s="356" t="s">
        <v>501</v>
      </c>
      <c r="J338" s="357" t="s">
        <v>1803</v>
      </c>
      <c r="K338" s="357">
        <v>1412000016</v>
      </c>
      <c r="L338" s="357" t="s">
        <v>502</v>
      </c>
      <c r="M338" s="356" t="s">
        <v>426</v>
      </c>
      <c r="N338" s="356" t="s">
        <v>1981</v>
      </c>
      <c r="O338" s="356" t="s">
        <v>2788</v>
      </c>
      <c r="P338" s="356" t="s">
        <v>3051</v>
      </c>
    </row>
    <row r="339" spans="1:18" x14ac:dyDescent="0.35">
      <c r="A339" s="357">
        <v>338</v>
      </c>
      <c r="B339" s="357">
        <v>49</v>
      </c>
      <c r="C339" s="357">
        <v>5</v>
      </c>
      <c r="D339" s="357" t="str">
        <f>IF(①申請書!$E$2=B339,"連携","")</f>
        <v/>
      </c>
      <c r="E339" s="356" t="str">
        <f>IF(D339="","",COUNTIF($D$2:D339,"連携"))</f>
        <v/>
      </c>
      <c r="F339" s="357">
        <v>91149</v>
      </c>
      <c r="G339" s="356" t="s">
        <v>47</v>
      </c>
      <c r="H339" s="356" t="s">
        <v>2593</v>
      </c>
      <c r="I339" s="356" t="s">
        <v>1480</v>
      </c>
      <c r="J339" s="357" t="s">
        <v>1804</v>
      </c>
      <c r="K339" s="357">
        <v>1410504449</v>
      </c>
      <c r="L339" s="357" t="s">
        <v>1479</v>
      </c>
      <c r="M339" s="356" t="s">
        <v>426</v>
      </c>
      <c r="N339" s="356" t="s">
        <v>1984</v>
      </c>
      <c r="O339" s="356" t="s">
        <v>2788</v>
      </c>
      <c r="P339" s="356" t="s">
        <v>1985</v>
      </c>
    </row>
    <row r="340" spans="1:18" x14ac:dyDescent="0.35">
      <c r="A340" s="357">
        <v>339</v>
      </c>
      <c r="B340" s="357">
        <v>49</v>
      </c>
      <c r="C340" s="357">
        <v>6</v>
      </c>
      <c r="D340" s="357" t="str">
        <f>IF(①申請書!$E$2=B340,"連携","")</f>
        <v/>
      </c>
      <c r="E340" s="356" t="str">
        <f>IF(D340="","",COUNTIF($D$2:D340,"連携"))</f>
        <v/>
      </c>
      <c r="F340" s="357">
        <v>91243</v>
      </c>
      <c r="G340" s="356" t="s">
        <v>47</v>
      </c>
      <c r="H340" s="356" t="s">
        <v>2593</v>
      </c>
      <c r="I340" s="356" t="s">
        <v>478</v>
      </c>
      <c r="J340" s="357" t="s">
        <v>1805</v>
      </c>
      <c r="K340" s="357">
        <v>1411900091</v>
      </c>
      <c r="L340" s="357" t="s">
        <v>1501</v>
      </c>
      <c r="M340" s="356" t="s">
        <v>426</v>
      </c>
      <c r="N340" s="356" t="s">
        <v>1957</v>
      </c>
      <c r="O340" s="356" t="s">
        <v>2802</v>
      </c>
      <c r="P340" s="356" t="s">
        <v>1409</v>
      </c>
    </row>
    <row r="341" spans="1:18" x14ac:dyDescent="0.35">
      <c r="A341" s="357">
        <v>340</v>
      </c>
      <c r="B341" s="357">
        <v>49</v>
      </c>
      <c r="C341" s="357">
        <v>7</v>
      </c>
      <c r="D341" s="357" t="str">
        <f>IF(①申請書!$E$2=B341,"連携","")</f>
        <v/>
      </c>
      <c r="E341" s="356" t="str">
        <f>IF(D341="","",COUNTIF($D$2:D341,"連携"))</f>
        <v/>
      </c>
      <c r="F341" s="357">
        <v>91308</v>
      </c>
      <c r="G341" s="356" t="s">
        <v>47</v>
      </c>
      <c r="H341" s="356" t="s">
        <v>2593</v>
      </c>
      <c r="I341" s="356" t="s">
        <v>100</v>
      </c>
      <c r="J341" s="357" t="s">
        <v>1807</v>
      </c>
      <c r="K341" s="357">
        <v>1412202778</v>
      </c>
      <c r="L341" s="357" t="s">
        <v>508</v>
      </c>
      <c r="M341" s="356" t="s">
        <v>430</v>
      </c>
      <c r="N341" s="356" t="s">
        <v>1982</v>
      </c>
      <c r="O341" s="356" t="s">
        <v>2802</v>
      </c>
      <c r="P341" s="356" t="s">
        <v>2985</v>
      </c>
    </row>
    <row r="342" spans="1:18" x14ac:dyDescent="0.35">
      <c r="A342" s="357">
        <v>341</v>
      </c>
      <c r="B342" s="357">
        <v>49</v>
      </c>
      <c r="C342" s="357">
        <v>8</v>
      </c>
      <c r="D342" s="357" t="str">
        <f>IF(①申請書!$E$2=B342,"連携","")</f>
        <v/>
      </c>
      <c r="E342" s="356" t="str">
        <f>IF(D342="","",COUNTIF($D$2:D342,"連携"))</f>
        <v/>
      </c>
      <c r="F342" s="357">
        <v>91373</v>
      </c>
      <c r="G342" s="356" t="s">
        <v>47</v>
      </c>
      <c r="H342" s="356" t="s">
        <v>2593</v>
      </c>
      <c r="I342" s="356" t="s">
        <v>83</v>
      </c>
      <c r="J342" s="357" t="s">
        <v>1809</v>
      </c>
      <c r="K342" s="357">
        <v>1412800480</v>
      </c>
      <c r="L342" s="357" t="s">
        <v>1961</v>
      </c>
      <c r="M342" s="356" t="s">
        <v>426</v>
      </c>
      <c r="N342" s="356" t="s">
        <v>1962</v>
      </c>
      <c r="O342" s="356" t="s">
        <v>2788</v>
      </c>
      <c r="P342" s="356" t="s">
        <v>3052</v>
      </c>
    </row>
    <row r="343" spans="1:18" x14ac:dyDescent="0.35">
      <c r="A343" s="357">
        <v>342</v>
      </c>
      <c r="B343" s="357">
        <v>49</v>
      </c>
      <c r="C343" s="357">
        <v>9</v>
      </c>
      <c r="D343" s="357" t="str">
        <f>IF(①申請書!$E$2=B343,"連携","")</f>
        <v/>
      </c>
      <c r="E343" s="356" t="str">
        <f>IF(D343="","",COUNTIF($D$2:D343,"連携"))</f>
        <v/>
      </c>
      <c r="F343" s="357">
        <v>91519</v>
      </c>
      <c r="G343" s="356" t="s">
        <v>47</v>
      </c>
      <c r="H343" s="356" t="s">
        <v>2593</v>
      </c>
      <c r="I343" s="356" t="s">
        <v>481</v>
      </c>
      <c r="J343" s="357" t="s">
        <v>1811</v>
      </c>
      <c r="K343" s="357">
        <v>1419805821</v>
      </c>
      <c r="L343" s="357" t="s">
        <v>482</v>
      </c>
      <c r="M343" s="356" t="s">
        <v>426</v>
      </c>
      <c r="N343" s="356" t="s">
        <v>1963</v>
      </c>
      <c r="O343" s="356" t="s">
        <v>2788</v>
      </c>
      <c r="P343" s="356" t="s">
        <v>1410</v>
      </c>
    </row>
    <row r="344" spans="1:18" x14ac:dyDescent="0.35">
      <c r="A344" s="357">
        <v>343</v>
      </c>
      <c r="B344" s="357">
        <v>49</v>
      </c>
      <c r="C344" s="357">
        <v>10</v>
      </c>
      <c r="D344" s="357" t="str">
        <f>IF(①申請書!$E$2=B344,"連携","")</f>
        <v/>
      </c>
      <c r="E344" s="356" t="str">
        <f>IF(D344="","",COUNTIF($D$2:D344,"連携"))</f>
        <v/>
      </c>
      <c r="F344" s="357">
        <v>91602</v>
      </c>
      <c r="G344" s="356" t="s">
        <v>47</v>
      </c>
      <c r="H344" s="356" t="s">
        <v>2593</v>
      </c>
      <c r="I344" s="356" t="s">
        <v>506</v>
      </c>
      <c r="J344" s="357" t="s">
        <v>1813</v>
      </c>
      <c r="K344" s="357">
        <v>1412400034</v>
      </c>
      <c r="L344" s="357" t="s">
        <v>507</v>
      </c>
      <c r="M344" s="356" t="s">
        <v>426</v>
      </c>
      <c r="N344" s="356" t="s">
        <v>1986</v>
      </c>
      <c r="O344" s="356" t="s">
        <v>2788</v>
      </c>
      <c r="P344" s="356" t="s">
        <v>3053</v>
      </c>
    </row>
    <row r="345" spans="1:18" x14ac:dyDescent="0.35">
      <c r="A345" s="357">
        <v>344</v>
      </c>
      <c r="B345" s="357">
        <v>49</v>
      </c>
      <c r="C345" s="357">
        <v>11</v>
      </c>
      <c r="D345" s="357" t="str">
        <f>IF(①申請書!$E$2=B345,"連携","")</f>
        <v/>
      </c>
      <c r="E345" s="356" t="str">
        <f>IF(D345="","",COUNTIF($D$2:D345,"連携"))</f>
        <v/>
      </c>
      <c r="F345" s="357">
        <v>91724</v>
      </c>
      <c r="G345" s="356" t="s">
        <v>47</v>
      </c>
      <c r="H345" s="356" t="s">
        <v>2593</v>
      </c>
      <c r="I345" s="356" t="s">
        <v>98</v>
      </c>
      <c r="J345" s="357" t="s">
        <v>1815</v>
      </c>
      <c r="K345" s="357">
        <v>1419811373</v>
      </c>
      <c r="L345" s="357" t="s">
        <v>1564</v>
      </c>
      <c r="M345" s="356" t="s">
        <v>426</v>
      </c>
      <c r="N345" s="356" t="s">
        <v>1983</v>
      </c>
      <c r="O345" s="356" t="s">
        <v>2788</v>
      </c>
      <c r="P345" s="356" t="s">
        <v>1377</v>
      </c>
    </row>
    <row r="346" spans="1:18" x14ac:dyDescent="0.35">
      <c r="A346" s="357">
        <v>345</v>
      </c>
      <c r="B346" s="357">
        <v>49</v>
      </c>
      <c r="C346" s="357">
        <v>12</v>
      </c>
      <c r="D346" s="357" t="str">
        <f>IF(①申請書!$E$2=B346,"連携","")</f>
        <v/>
      </c>
      <c r="E346" s="356" t="str">
        <f>IF(D346="","",COUNTIF($D$2:D346,"連携"))</f>
        <v/>
      </c>
      <c r="F346" s="357">
        <v>92051</v>
      </c>
      <c r="G346" s="356" t="s">
        <v>47</v>
      </c>
      <c r="H346" s="356" t="s">
        <v>2593</v>
      </c>
      <c r="I346" s="356" t="s">
        <v>1601</v>
      </c>
      <c r="J346" s="357" t="s">
        <v>1818</v>
      </c>
      <c r="K346" s="357">
        <v>1410904227</v>
      </c>
      <c r="L346" s="357" t="s">
        <v>1600</v>
      </c>
      <c r="M346" s="356" t="s">
        <v>426</v>
      </c>
      <c r="N346" s="356" t="s">
        <v>1964</v>
      </c>
      <c r="O346" s="356" t="s">
        <v>2788</v>
      </c>
      <c r="P346" s="356" t="s">
        <v>1965</v>
      </c>
    </row>
    <row r="347" spans="1:18" x14ac:dyDescent="0.35">
      <c r="A347" s="357">
        <v>346</v>
      </c>
      <c r="B347" s="357">
        <v>49</v>
      </c>
      <c r="C347" s="357">
        <v>13</v>
      </c>
      <c r="D347" s="357" t="str">
        <f>IF(①申請書!$E$2=B347,"連携","")</f>
        <v/>
      </c>
      <c r="E347" s="356" t="str">
        <f>IF(D347="","",COUNTIF($D$2:D347,"連携"))</f>
        <v/>
      </c>
      <c r="F347" s="357">
        <v>92064</v>
      </c>
      <c r="G347" s="356" t="s">
        <v>47</v>
      </c>
      <c r="H347" s="356" t="s">
        <v>2593</v>
      </c>
      <c r="I347" s="356" t="s">
        <v>97</v>
      </c>
      <c r="J347" s="357" t="s">
        <v>1820</v>
      </c>
      <c r="K347" s="357">
        <v>1419900028</v>
      </c>
      <c r="L347" s="357" t="s">
        <v>504</v>
      </c>
      <c r="M347" s="356" t="s">
        <v>426</v>
      </c>
      <c r="N347" s="356" t="s">
        <v>2072</v>
      </c>
      <c r="O347" s="356" t="s">
        <v>2802</v>
      </c>
      <c r="P347" s="356" t="s">
        <v>1413</v>
      </c>
    </row>
    <row r="348" spans="1:18" ht="18" x14ac:dyDescent="0.35">
      <c r="A348" s="352">
        <v>347</v>
      </c>
      <c r="B348" s="353">
        <v>50</v>
      </c>
      <c r="C348" s="353">
        <v>0</v>
      </c>
      <c r="D348" s="353"/>
      <c r="E348" s="354" t="str">
        <f>IF(D348="","",COUNTIF($D$2:D348,"連携"))</f>
        <v/>
      </c>
      <c r="F348" s="353">
        <v>91243</v>
      </c>
      <c r="G348" s="354" t="s">
        <v>47</v>
      </c>
      <c r="H348" s="354" t="s">
        <v>2596</v>
      </c>
      <c r="I348" s="354" t="s">
        <v>478</v>
      </c>
      <c r="J348" s="353" t="s">
        <v>7</v>
      </c>
      <c r="K348" s="353">
        <v>1413204542</v>
      </c>
      <c r="L348" s="353" t="s">
        <v>1501</v>
      </c>
      <c r="M348" s="354" t="s">
        <v>426</v>
      </c>
      <c r="N348" s="354" t="s">
        <v>1957</v>
      </c>
      <c r="O348" s="354" t="s">
        <v>2802</v>
      </c>
      <c r="P348" s="354" t="s">
        <v>1409</v>
      </c>
      <c r="Q348" s="355"/>
      <c r="R348" s="355"/>
    </row>
    <row r="349" spans="1:18" x14ac:dyDescent="0.35">
      <c r="A349" s="357">
        <v>348</v>
      </c>
      <c r="B349" s="357">
        <v>50</v>
      </c>
      <c r="C349" s="357">
        <v>1</v>
      </c>
      <c r="D349" s="357" t="str">
        <f>IF(①申請書!$E$2=B349,"連携","")</f>
        <v/>
      </c>
      <c r="E349" s="356" t="str">
        <f>IF(D349="","",COUNTIF($D$2:D349,"連携"))</f>
        <v/>
      </c>
      <c r="F349" s="357">
        <v>91018</v>
      </c>
      <c r="G349" s="356" t="s">
        <v>47</v>
      </c>
      <c r="H349" s="356" t="s">
        <v>2596</v>
      </c>
      <c r="I349" s="356" t="s">
        <v>483</v>
      </c>
      <c r="J349" s="357" t="s">
        <v>1797</v>
      </c>
      <c r="K349" s="357">
        <v>1413103439</v>
      </c>
      <c r="L349" s="357" t="s">
        <v>484</v>
      </c>
      <c r="M349" s="356" t="s">
        <v>426</v>
      </c>
      <c r="N349" s="356" t="s">
        <v>1959</v>
      </c>
      <c r="O349" s="356" t="s">
        <v>2802</v>
      </c>
      <c r="P349" s="356" t="s">
        <v>3050</v>
      </c>
    </row>
    <row r="350" spans="1:18" x14ac:dyDescent="0.35">
      <c r="A350" s="357">
        <v>349</v>
      </c>
      <c r="B350" s="357">
        <v>50</v>
      </c>
      <c r="C350" s="357">
        <v>2</v>
      </c>
      <c r="D350" s="357" t="str">
        <f>IF(①申請書!$E$2=B350,"連携","")</f>
        <v/>
      </c>
      <c r="E350" s="356" t="str">
        <f>IF(D350="","",COUNTIF($D$2:D350,"連携"))</f>
        <v/>
      </c>
      <c r="F350" s="357">
        <v>91373</v>
      </c>
      <c r="G350" s="356" t="s">
        <v>47</v>
      </c>
      <c r="H350" s="356" t="s">
        <v>2596</v>
      </c>
      <c r="I350" s="356" t="s">
        <v>83</v>
      </c>
      <c r="J350" s="357" t="s">
        <v>1799</v>
      </c>
      <c r="K350" s="357">
        <v>1412000016</v>
      </c>
      <c r="L350" s="357" t="s">
        <v>1961</v>
      </c>
      <c r="M350" s="356" t="s">
        <v>426</v>
      </c>
      <c r="N350" s="356" t="s">
        <v>1962</v>
      </c>
      <c r="O350" s="356" t="s">
        <v>2788</v>
      </c>
      <c r="P350" s="356" t="s">
        <v>3052</v>
      </c>
    </row>
    <row r="351" spans="1:18" x14ac:dyDescent="0.35">
      <c r="A351" s="357">
        <v>350</v>
      </c>
      <c r="B351" s="357">
        <v>50</v>
      </c>
      <c r="C351" s="357">
        <v>3</v>
      </c>
      <c r="D351" s="357" t="str">
        <f>IF(①申請書!$E$2=B351,"連携","")</f>
        <v/>
      </c>
      <c r="E351" s="356" t="str">
        <f>IF(D351="","",COUNTIF($D$2:D351,"連携"))</f>
        <v/>
      </c>
      <c r="F351" s="357">
        <v>91519</v>
      </c>
      <c r="G351" s="356" t="s">
        <v>47</v>
      </c>
      <c r="H351" s="356" t="s">
        <v>2596</v>
      </c>
      <c r="I351" s="356" t="s">
        <v>481</v>
      </c>
      <c r="J351" s="357" t="s">
        <v>1801</v>
      </c>
      <c r="K351" s="357">
        <v>1410504449</v>
      </c>
      <c r="L351" s="357" t="s">
        <v>482</v>
      </c>
      <c r="M351" s="356" t="s">
        <v>426</v>
      </c>
      <c r="N351" s="356" t="s">
        <v>1963</v>
      </c>
      <c r="O351" s="356" t="s">
        <v>2788</v>
      </c>
      <c r="P351" s="356" t="s">
        <v>1410</v>
      </c>
    </row>
    <row r="352" spans="1:18" ht="18.75" x14ac:dyDescent="0.4">
      <c r="A352" s="357">
        <v>351</v>
      </c>
      <c r="B352" s="357">
        <v>50</v>
      </c>
      <c r="C352" s="357">
        <v>4</v>
      </c>
      <c r="D352" s="357" t="str">
        <f>IF(①申請書!$E$2=B352,"連携","")</f>
        <v/>
      </c>
      <c r="E352" s="362" t="str">
        <f>IF(D352="","",COUNTIF($D$2:D352,"連携"))</f>
        <v/>
      </c>
      <c r="F352" s="363">
        <v>91519</v>
      </c>
      <c r="G352" s="362" t="s">
        <v>47</v>
      </c>
      <c r="H352" s="362" t="s">
        <v>2596</v>
      </c>
      <c r="I352" s="362" t="s">
        <v>481</v>
      </c>
      <c r="J352" s="357" t="s">
        <v>1803</v>
      </c>
      <c r="K352" s="363">
        <v>1410504449</v>
      </c>
      <c r="L352" s="363" t="s">
        <v>482</v>
      </c>
      <c r="M352" s="362" t="s">
        <v>426</v>
      </c>
      <c r="N352" s="362" t="s">
        <v>1963</v>
      </c>
      <c r="O352" s="362" t="s">
        <v>2788</v>
      </c>
      <c r="P352" s="362" t="s">
        <v>1410</v>
      </c>
    </row>
    <row r="353" spans="1:18" x14ac:dyDescent="0.35">
      <c r="A353" s="357">
        <v>352</v>
      </c>
      <c r="B353" s="357">
        <v>50</v>
      </c>
      <c r="C353" s="357">
        <v>5</v>
      </c>
      <c r="D353" s="357" t="str">
        <f>IF(①申請書!$E$2=B353,"連携","")</f>
        <v/>
      </c>
      <c r="E353" s="356" t="str">
        <f>IF(D353="","",COUNTIF($D$2:D353,"連携"))</f>
        <v/>
      </c>
      <c r="F353" s="357">
        <v>92051</v>
      </c>
      <c r="G353" s="356" t="s">
        <v>47</v>
      </c>
      <c r="H353" s="356" t="s">
        <v>2596</v>
      </c>
      <c r="I353" s="356" t="s">
        <v>1601</v>
      </c>
      <c r="J353" s="357" t="s">
        <v>1804</v>
      </c>
      <c r="K353" s="357">
        <v>1412800480</v>
      </c>
      <c r="L353" s="357" t="s">
        <v>1600</v>
      </c>
      <c r="M353" s="356" t="s">
        <v>426</v>
      </c>
      <c r="N353" s="356" t="s">
        <v>1964</v>
      </c>
      <c r="O353" s="356" t="s">
        <v>2788</v>
      </c>
      <c r="P353" s="356" t="s">
        <v>1965</v>
      </c>
    </row>
    <row r="354" spans="1:18" ht="18" x14ac:dyDescent="0.35">
      <c r="A354" s="352">
        <v>353</v>
      </c>
      <c r="B354" s="353">
        <v>51</v>
      </c>
      <c r="C354" s="353">
        <v>0</v>
      </c>
      <c r="D354" s="353"/>
      <c r="E354" s="354" t="str">
        <f>IF(D354="","",COUNTIF($D$2:D354,"連携"))</f>
        <v/>
      </c>
      <c r="F354" s="353">
        <v>91249</v>
      </c>
      <c r="G354" s="354" t="s">
        <v>47</v>
      </c>
      <c r="H354" s="354" t="s">
        <v>2598</v>
      </c>
      <c r="I354" s="354" t="s">
        <v>79</v>
      </c>
      <c r="J354" s="353" t="s">
        <v>7</v>
      </c>
      <c r="K354" s="353">
        <v>1415500293</v>
      </c>
      <c r="L354" s="353" t="s">
        <v>469</v>
      </c>
      <c r="M354" s="354" t="s">
        <v>426</v>
      </c>
      <c r="N354" s="354" t="s">
        <v>1954</v>
      </c>
      <c r="O354" s="354" t="s">
        <v>2788</v>
      </c>
      <c r="P354" s="354" t="s">
        <v>3054</v>
      </c>
      <c r="Q354" s="355"/>
      <c r="R354" s="355"/>
    </row>
    <row r="355" spans="1:18" x14ac:dyDescent="0.35">
      <c r="A355" s="357">
        <v>354</v>
      </c>
      <c r="B355" s="357">
        <v>51</v>
      </c>
      <c r="C355" s="357">
        <v>1</v>
      </c>
      <c r="D355" s="357" t="str">
        <f>IF(①申請書!$E$2=B355,"連携","")</f>
        <v/>
      </c>
      <c r="E355" s="356" t="str">
        <f>IF(D355="","",COUNTIF($D$2:D355,"連携"))</f>
        <v/>
      </c>
      <c r="F355" s="357">
        <v>91147</v>
      </c>
      <c r="G355" s="356" t="s">
        <v>47</v>
      </c>
      <c r="H355" s="356" t="s">
        <v>2598</v>
      </c>
      <c r="I355" s="356" t="s">
        <v>80</v>
      </c>
      <c r="J355" s="357" t="s">
        <v>1797</v>
      </c>
      <c r="K355" s="357">
        <v>1318616104</v>
      </c>
      <c r="L355" s="357" t="s">
        <v>476</v>
      </c>
      <c r="M355" s="356" t="s">
        <v>430</v>
      </c>
      <c r="N355" s="356" t="s">
        <v>1898</v>
      </c>
      <c r="O355" s="356" t="s">
        <v>2788</v>
      </c>
      <c r="P355" s="356" t="s">
        <v>1341</v>
      </c>
    </row>
    <row r="356" spans="1:18" x14ac:dyDescent="0.35">
      <c r="A356" s="357">
        <v>355</v>
      </c>
      <c r="B356" s="357">
        <v>51</v>
      </c>
      <c r="C356" s="357">
        <v>2</v>
      </c>
      <c r="D356" s="357" t="str">
        <f>IF(①申請書!$E$2=B356,"連携","")</f>
        <v/>
      </c>
      <c r="E356" s="356" t="str">
        <f>IF(D356="","",COUNTIF($D$2:D356,"連携"))</f>
        <v/>
      </c>
      <c r="F356" s="357">
        <v>91148</v>
      </c>
      <c r="G356" s="356" t="s">
        <v>47</v>
      </c>
      <c r="H356" s="356" t="s">
        <v>2598</v>
      </c>
      <c r="I356" s="356" t="s">
        <v>405</v>
      </c>
      <c r="J356" s="357" t="s">
        <v>1799</v>
      </c>
      <c r="K356" s="357">
        <v>1219110057</v>
      </c>
      <c r="L356" s="357" t="s">
        <v>406</v>
      </c>
      <c r="M356" s="356" t="s">
        <v>407</v>
      </c>
      <c r="N356" s="356" t="s">
        <v>1886</v>
      </c>
      <c r="O356" s="356" t="s">
        <v>2788</v>
      </c>
      <c r="P356" s="356" t="s">
        <v>2869</v>
      </c>
    </row>
    <row r="357" spans="1:18" x14ac:dyDescent="0.35">
      <c r="A357" s="357">
        <v>356</v>
      </c>
      <c r="B357" s="357">
        <v>51</v>
      </c>
      <c r="C357" s="357">
        <v>3</v>
      </c>
      <c r="D357" s="357" t="str">
        <f>IF(①申請書!$E$2=B357,"連携","")</f>
        <v/>
      </c>
      <c r="E357" s="356" t="str">
        <f>IF(D357="","",COUNTIF($D$2:D357,"連携"))</f>
        <v/>
      </c>
      <c r="F357" s="357">
        <v>91263</v>
      </c>
      <c r="G357" s="356" t="s">
        <v>47</v>
      </c>
      <c r="H357" s="356" t="s">
        <v>2598</v>
      </c>
      <c r="I357" s="356" t="s">
        <v>81</v>
      </c>
      <c r="J357" s="357" t="s">
        <v>1801</v>
      </c>
      <c r="K357" s="357">
        <v>1110205229</v>
      </c>
      <c r="L357" s="357" t="s">
        <v>477</v>
      </c>
      <c r="M357" s="356" t="s">
        <v>415</v>
      </c>
      <c r="N357" s="356" t="s">
        <v>1955</v>
      </c>
      <c r="O357" s="356" t="s">
        <v>2788</v>
      </c>
      <c r="P357" s="356" t="s">
        <v>3055</v>
      </c>
    </row>
    <row r="358" spans="1:18" x14ac:dyDescent="0.35">
      <c r="A358" s="357">
        <v>357</v>
      </c>
      <c r="B358" s="357">
        <v>51</v>
      </c>
      <c r="C358" s="357">
        <v>4</v>
      </c>
      <c r="D358" s="357" t="str">
        <f>IF(①申請書!$E$2=B358,"連携","")</f>
        <v/>
      </c>
      <c r="E358" s="356" t="str">
        <f>IF(D358="","",COUNTIF($D$2:D358,"連携"))</f>
        <v/>
      </c>
      <c r="F358" s="357">
        <v>91925</v>
      </c>
      <c r="G358" s="356" t="s">
        <v>47</v>
      </c>
      <c r="H358" s="356" t="s">
        <v>2598</v>
      </c>
      <c r="I358" s="356" t="s">
        <v>472</v>
      </c>
      <c r="J358" s="357" t="s">
        <v>1803</v>
      </c>
      <c r="K358" s="357">
        <v>1412901148</v>
      </c>
      <c r="L358" s="357" t="s">
        <v>473</v>
      </c>
      <c r="M358" s="356" t="s">
        <v>426</v>
      </c>
      <c r="N358" s="356" t="s">
        <v>3056</v>
      </c>
      <c r="O358" s="356" t="s">
        <v>2788</v>
      </c>
      <c r="P358" s="356" t="s">
        <v>3057</v>
      </c>
    </row>
    <row r="359" spans="1:18" x14ac:dyDescent="0.35">
      <c r="A359" s="357">
        <v>358</v>
      </c>
      <c r="B359" s="357">
        <v>51</v>
      </c>
      <c r="C359" s="357">
        <v>5</v>
      </c>
      <c r="D359" s="357" t="str">
        <f>IF(①申請書!$E$2=B359,"連携","")</f>
        <v/>
      </c>
      <c r="E359" s="356" t="str">
        <f>IF(D359="","",COUNTIF($D$2:D359,"連携"))</f>
        <v/>
      </c>
      <c r="F359" s="357">
        <v>92205</v>
      </c>
      <c r="G359" s="356" t="s">
        <v>47</v>
      </c>
      <c r="H359" s="356" t="s">
        <v>2598</v>
      </c>
      <c r="I359" s="356" t="s">
        <v>474</v>
      </c>
      <c r="J359" s="357" t="s">
        <v>1804</v>
      </c>
      <c r="K359" s="357">
        <v>1414200499</v>
      </c>
      <c r="L359" s="357" t="s">
        <v>475</v>
      </c>
      <c r="M359" s="356" t="s">
        <v>426</v>
      </c>
      <c r="N359" s="356" t="s">
        <v>3058</v>
      </c>
      <c r="O359" s="356" t="s">
        <v>2788</v>
      </c>
      <c r="P359" s="356" t="s">
        <v>3059</v>
      </c>
    </row>
    <row r="360" spans="1:18" x14ac:dyDescent="0.35">
      <c r="A360" s="357">
        <v>359</v>
      </c>
      <c r="B360" s="357">
        <v>51</v>
      </c>
      <c r="C360" s="357">
        <v>6</v>
      </c>
      <c r="D360" s="357" t="str">
        <f>IF(①申請書!$E$2=B360,"連携","")</f>
        <v/>
      </c>
      <c r="E360" s="356" t="str">
        <f>IF(D360="","",COUNTIF($D$2:D360,"連携"))</f>
        <v/>
      </c>
      <c r="F360" s="357">
        <v>92237</v>
      </c>
      <c r="G360" s="356" t="s">
        <v>47</v>
      </c>
      <c r="H360" s="356" t="s">
        <v>2598</v>
      </c>
      <c r="I360" s="356" t="s">
        <v>470</v>
      </c>
      <c r="J360" s="357" t="s">
        <v>1805</v>
      </c>
      <c r="K360" s="357">
        <v>1413304920</v>
      </c>
      <c r="L360" s="357" t="s">
        <v>471</v>
      </c>
      <c r="M360" s="356" t="s">
        <v>426</v>
      </c>
      <c r="N360" s="356" t="s">
        <v>1956</v>
      </c>
      <c r="O360" s="356" t="s">
        <v>2802</v>
      </c>
      <c r="P360" s="356" t="s">
        <v>3060</v>
      </c>
    </row>
    <row r="361" spans="1:18" ht="18" x14ac:dyDescent="0.35">
      <c r="A361" s="352">
        <v>360</v>
      </c>
      <c r="B361" s="353">
        <v>52</v>
      </c>
      <c r="C361" s="353">
        <v>0</v>
      </c>
      <c r="D361" s="353"/>
      <c r="E361" s="354" t="str">
        <f>IF(D361="","",COUNTIF($D$2:D361,"連携"))</f>
        <v/>
      </c>
      <c r="F361" s="353">
        <v>91304</v>
      </c>
      <c r="G361" s="354" t="s">
        <v>47</v>
      </c>
      <c r="H361" s="354" t="s">
        <v>2600</v>
      </c>
      <c r="I361" s="354" t="s">
        <v>93</v>
      </c>
      <c r="J361" s="353" t="s">
        <v>7</v>
      </c>
      <c r="K361" s="353">
        <v>1414000279</v>
      </c>
      <c r="L361" s="353" t="s">
        <v>499</v>
      </c>
      <c r="M361" s="354" t="s">
        <v>426</v>
      </c>
      <c r="N361" s="354" t="s">
        <v>1977</v>
      </c>
      <c r="O361" s="354" t="s">
        <v>2788</v>
      </c>
      <c r="P361" s="354" t="s">
        <v>3061</v>
      </c>
      <c r="Q361" s="355"/>
      <c r="R361" s="355"/>
    </row>
    <row r="362" spans="1:18" x14ac:dyDescent="0.35">
      <c r="A362" s="357">
        <v>361</v>
      </c>
      <c r="B362" s="357">
        <v>52</v>
      </c>
      <c r="C362" s="357">
        <v>1</v>
      </c>
      <c r="D362" s="357" t="str">
        <f>IF(①申請書!$E$2=B362,"連携","")</f>
        <v/>
      </c>
      <c r="E362" s="356" t="str">
        <f>IF(D362="","",COUNTIF($D$2:D362,"連携"))</f>
        <v/>
      </c>
      <c r="F362" s="357">
        <v>91456</v>
      </c>
      <c r="G362" s="356" t="s">
        <v>47</v>
      </c>
      <c r="H362" s="356" t="s">
        <v>2600</v>
      </c>
      <c r="I362" s="356" t="s">
        <v>95</v>
      </c>
      <c r="J362" s="357" t="s">
        <v>1797</v>
      </c>
      <c r="K362" s="357">
        <v>1412301125</v>
      </c>
      <c r="L362" s="357" t="s">
        <v>500</v>
      </c>
      <c r="M362" s="356" t="s">
        <v>426</v>
      </c>
      <c r="N362" s="356" t="s">
        <v>1978</v>
      </c>
      <c r="O362" s="356" t="s">
        <v>2788</v>
      </c>
      <c r="P362" s="356" t="s">
        <v>3062</v>
      </c>
    </row>
    <row r="363" spans="1:18" ht="18" x14ac:dyDescent="0.35">
      <c r="A363" s="352">
        <v>362</v>
      </c>
      <c r="B363" s="353">
        <v>53</v>
      </c>
      <c r="C363" s="353">
        <v>0</v>
      </c>
      <c r="D363" s="353"/>
      <c r="E363" s="354" t="str">
        <f>IF(D363="","",COUNTIF($D$2:D363,"連携"))</f>
        <v/>
      </c>
      <c r="F363" s="353">
        <v>91382</v>
      </c>
      <c r="G363" s="354" t="s">
        <v>47</v>
      </c>
      <c r="H363" s="354" t="s">
        <v>2602</v>
      </c>
      <c r="I363" s="354" t="s">
        <v>85</v>
      </c>
      <c r="J363" s="353" t="s">
        <v>7</v>
      </c>
      <c r="K363" s="353">
        <v>1412602126</v>
      </c>
      <c r="L363" s="353" t="s">
        <v>485</v>
      </c>
      <c r="M363" s="354" t="s">
        <v>426</v>
      </c>
      <c r="N363" s="354" t="s">
        <v>1966</v>
      </c>
      <c r="O363" s="354" t="s">
        <v>2802</v>
      </c>
      <c r="P363" s="354" t="s">
        <v>3063</v>
      </c>
      <c r="Q363" s="355"/>
      <c r="R363" s="355"/>
    </row>
    <row r="364" spans="1:18" x14ac:dyDescent="0.35">
      <c r="A364" s="357">
        <v>363</v>
      </c>
      <c r="B364" s="357">
        <v>53</v>
      </c>
      <c r="C364" s="357">
        <v>1</v>
      </c>
      <c r="D364" s="357" t="str">
        <f>IF(①申請書!$E$2=B364,"連携","")</f>
        <v/>
      </c>
      <c r="E364" s="356" t="str">
        <f>IF(D364="","",COUNTIF($D$2:D364,"連携"))</f>
        <v/>
      </c>
      <c r="F364" s="357">
        <v>91076</v>
      </c>
      <c r="G364" s="356" t="s">
        <v>47</v>
      </c>
      <c r="H364" s="356" t="s">
        <v>2602</v>
      </c>
      <c r="I364" s="356" t="s">
        <v>496</v>
      </c>
      <c r="J364" s="357" t="s">
        <v>1797</v>
      </c>
      <c r="K364" s="357">
        <v>916210115</v>
      </c>
      <c r="L364" s="357" t="s">
        <v>497</v>
      </c>
      <c r="M364" s="356" t="s">
        <v>410</v>
      </c>
      <c r="N364" s="356" t="s">
        <v>1967</v>
      </c>
      <c r="O364" s="356" t="s">
        <v>2802</v>
      </c>
      <c r="P364" s="356" t="s">
        <v>2947</v>
      </c>
    </row>
    <row r="365" spans="1:18" x14ac:dyDescent="0.35">
      <c r="A365" s="357">
        <v>364</v>
      </c>
      <c r="B365" s="357">
        <v>53</v>
      </c>
      <c r="C365" s="357">
        <v>2</v>
      </c>
      <c r="D365" s="357" t="str">
        <f>IF(①申請書!$E$2=B365,"連携","")</f>
        <v/>
      </c>
      <c r="E365" s="356" t="str">
        <f>IF(D365="","",COUNTIF($D$2:D365,"連携"))</f>
        <v/>
      </c>
      <c r="F365" s="357">
        <v>91159</v>
      </c>
      <c r="G365" s="356" t="s">
        <v>47</v>
      </c>
      <c r="H365" s="356" t="s">
        <v>2602</v>
      </c>
      <c r="I365" s="356" t="s">
        <v>90</v>
      </c>
      <c r="J365" s="357" t="s">
        <v>1799</v>
      </c>
      <c r="K365" s="357">
        <v>1111600394</v>
      </c>
      <c r="L365" s="357" t="s">
        <v>492</v>
      </c>
      <c r="M365" s="356" t="s">
        <v>426</v>
      </c>
      <c r="N365" s="356" t="s">
        <v>1968</v>
      </c>
      <c r="O365" s="356" t="s">
        <v>2786</v>
      </c>
      <c r="P365" s="356" t="s">
        <v>3027</v>
      </c>
    </row>
    <row r="366" spans="1:18" x14ac:dyDescent="0.35">
      <c r="A366" s="357">
        <v>365</v>
      </c>
      <c r="B366" s="357">
        <v>53</v>
      </c>
      <c r="C366" s="357">
        <v>3</v>
      </c>
      <c r="D366" s="357" t="str">
        <f>IF(①申請書!$E$2=B366,"連携","")</f>
        <v/>
      </c>
      <c r="E366" s="356" t="str">
        <f>IF(D366="","",COUNTIF($D$2:D366,"連携"))</f>
        <v/>
      </c>
      <c r="F366" s="357">
        <v>91286</v>
      </c>
      <c r="G366" s="356" t="s">
        <v>47</v>
      </c>
      <c r="H366" s="356" t="s">
        <v>2602</v>
      </c>
      <c r="I366" s="356" t="s">
        <v>59</v>
      </c>
      <c r="J366" s="357" t="s">
        <v>1801</v>
      </c>
      <c r="K366" s="357">
        <v>1412001451</v>
      </c>
      <c r="L366" s="357" t="s">
        <v>1506</v>
      </c>
      <c r="M366" s="356" t="s">
        <v>426</v>
      </c>
      <c r="N366" s="356" t="s">
        <v>1912</v>
      </c>
      <c r="O366" s="356" t="s">
        <v>2788</v>
      </c>
      <c r="P366" s="356" t="s">
        <v>1352</v>
      </c>
    </row>
    <row r="367" spans="1:18" x14ac:dyDescent="0.35">
      <c r="A367" s="357">
        <v>366</v>
      </c>
      <c r="B367" s="357">
        <v>53</v>
      </c>
      <c r="C367" s="357">
        <v>4</v>
      </c>
      <c r="D367" s="357" t="str">
        <f>IF(①申請書!$E$2=B367,"連携","")</f>
        <v/>
      </c>
      <c r="E367" s="356" t="str">
        <f>IF(D367="","",COUNTIF($D$2:D367,"連携"))</f>
        <v/>
      </c>
      <c r="F367" s="357">
        <v>91407</v>
      </c>
      <c r="G367" s="356" t="s">
        <v>47</v>
      </c>
      <c r="H367" s="356" t="s">
        <v>2602</v>
      </c>
      <c r="I367" s="356" t="s">
        <v>87</v>
      </c>
      <c r="J367" s="357" t="s">
        <v>1803</v>
      </c>
      <c r="K367" s="357">
        <v>915110399</v>
      </c>
      <c r="L367" s="357" t="s">
        <v>489</v>
      </c>
      <c r="M367" s="356" t="s">
        <v>410</v>
      </c>
      <c r="N367" s="356" t="s">
        <v>1969</v>
      </c>
      <c r="O367" s="356" t="s">
        <v>2802</v>
      </c>
      <c r="P367" s="356" t="s">
        <v>2885</v>
      </c>
    </row>
    <row r="368" spans="1:18" x14ac:dyDescent="0.35">
      <c r="A368" s="357">
        <v>367</v>
      </c>
      <c r="B368" s="357">
        <v>53</v>
      </c>
      <c r="C368" s="357">
        <v>5</v>
      </c>
      <c r="D368" s="357" t="str">
        <f>IF(①申請書!$E$2=B368,"連携","")</f>
        <v/>
      </c>
      <c r="E368" s="356" t="str">
        <f>IF(D368="","",COUNTIF($D$2:D368,"連携"))</f>
        <v/>
      </c>
      <c r="F368" s="357">
        <v>91451</v>
      </c>
      <c r="G368" s="356" t="s">
        <v>47</v>
      </c>
      <c r="H368" s="356" t="s">
        <v>2602</v>
      </c>
      <c r="I368" s="356" t="s">
        <v>487</v>
      </c>
      <c r="J368" s="357" t="s">
        <v>1804</v>
      </c>
      <c r="K368" s="357">
        <v>1412611408</v>
      </c>
      <c r="L368" s="357" t="s">
        <v>1970</v>
      </c>
      <c r="M368" s="356" t="s">
        <v>415</v>
      </c>
      <c r="N368" s="356" t="s">
        <v>1971</v>
      </c>
      <c r="O368" s="356" t="s">
        <v>2788</v>
      </c>
      <c r="P368" s="356" t="s">
        <v>1411</v>
      </c>
    </row>
    <row r="369" spans="1:18" x14ac:dyDescent="0.35">
      <c r="A369" s="357">
        <v>368</v>
      </c>
      <c r="B369" s="357">
        <v>53</v>
      </c>
      <c r="C369" s="357">
        <v>6</v>
      </c>
      <c r="D369" s="357" t="str">
        <f>IF(①申請書!$E$2=B369,"連携","")</f>
        <v/>
      </c>
      <c r="E369" s="356" t="str">
        <f>IF(D369="","",COUNTIF($D$2:D369,"連携"))</f>
        <v/>
      </c>
      <c r="F369" s="357">
        <v>91459</v>
      </c>
      <c r="G369" s="356" t="s">
        <v>47</v>
      </c>
      <c r="H369" s="356" t="s">
        <v>2602</v>
      </c>
      <c r="I369" s="356" t="s">
        <v>86</v>
      </c>
      <c r="J369" s="357" t="s">
        <v>1805</v>
      </c>
      <c r="K369" s="357">
        <v>1412600757</v>
      </c>
      <c r="L369" s="357" t="s">
        <v>488</v>
      </c>
      <c r="M369" s="356" t="s">
        <v>426</v>
      </c>
      <c r="N369" s="356" t="s">
        <v>1972</v>
      </c>
      <c r="O369" s="356" t="s">
        <v>2788</v>
      </c>
      <c r="P369" s="356" t="s">
        <v>1364</v>
      </c>
    </row>
    <row r="370" spans="1:18" x14ac:dyDescent="0.35">
      <c r="A370" s="357">
        <v>369</v>
      </c>
      <c r="B370" s="357">
        <v>53</v>
      </c>
      <c r="C370" s="357">
        <v>7</v>
      </c>
      <c r="D370" s="357" t="str">
        <f>IF(①申請書!$E$2=B370,"連携","")</f>
        <v/>
      </c>
      <c r="E370" s="356" t="str">
        <f>IF(D370="","",COUNTIF($D$2:D370,"連携"))</f>
        <v/>
      </c>
      <c r="F370" s="357">
        <v>91720</v>
      </c>
      <c r="G370" s="356" t="s">
        <v>47</v>
      </c>
      <c r="H370" s="356" t="s">
        <v>2602</v>
      </c>
      <c r="I370" s="356" t="s">
        <v>88</v>
      </c>
      <c r="J370" s="357" t="s">
        <v>1807</v>
      </c>
      <c r="K370" s="357">
        <v>1415000054</v>
      </c>
      <c r="L370" s="357" t="s">
        <v>490</v>
      </c>
      <c r="M370" s="356" t="s">
        <v>410</v>
      </c>
      <c r="N370" s="356" t="s">
        <v>1973</v>
      </c>
      <c r="O370" s="356" t="s">
        <v>2788</v>
      </c>
      <c r="P370" s="356" t="s">
        <v>2957</v>
      </c>
    </row>
    <row r="371" spans="1:18" x14ac:dyDescent="0.35">
      <c r="A371" s="357">
        <v>370</v>
      </c>
      <c r="B371" s="357">
        <v>53</v>
      </c>
      <c r="C371" s="357">
        <v>8</v>
      </c>
      <c r="D371" s="357" t="str">
        <f>IF(①申請書!$E$2=B371,"連携","")</f>
        <v/>
      </c>
      <c r="E371" s="356" t="str">
        <f>IF(D371="","",COUNTIF($D$2:D371,"連携"))</f>
        <v/>
      </c>
      <c r="F371" s="357">
        <v>91788</v>
      </c>
      <c r="G371" s="356" t="s">
        <v>47</v>
      </c>
      <c r="H371" s="356" t="s">
        <v>2602</v>
      </c>
      <c r="I371" s="356" t="s">
        <v>494</v>
      </c>
      <c r="J371" s="357" t="s">
        <v>1809</v>
      </c>
      <c r="K371" s="357">
        <v>1414200499</v>
      </c>
      <c r="L371" s="357" t="s">
        <v>495</v>
      </c>
      <c r="M371" s="356" t="s">
        <v>426</v>
      </c>
      <c r="N371" s="356" t="s">
        <v>1974</v>
      </c>
      <c r="O371" s="356" t="s">
        <v>2788</v>
      </c>
      <c r="P371" s="356" t="s">
        <v>3022</v>
      </c>
    </row>
    <row r="372" spans="1:18" x14ac:dyDescent="0.35">
      <c r="A372" s="357">
        <v>371</v>
      </c>
      <c r="B372" s="357">
        <v>53</v>
      </c>
      <c r="C372" s="357">
        <v>9</v>
      </c>
      <c r="D372" s="357" t="str">
        <f>IF(①申請書!$E$2=B372,"連携","")</f>
        <v/>
      </c>
      <c r="E372" s="356" t="str">
        <f>IF(D372="","",COUNTIF($D$2:D372,"連携"))</f>
        <v/>
      </c>
      <c r="F372" s="357">
        <v>92069</v>
      </c>
      <c r="G372" s="356" t="s">
        <v>47</v>
      </c>
      <c r="H372" s="356" t="s">
        <v>2602</v>
      </c>
      <c r="I372" s="356" t="s">
        <v>3064</v>
      </c>
      <c r="J372" s="357" t="s">
        <v>1811</v>
      </c>
      <c r="K372" s="357">
        <v>1314615514</v>
      </c>
      <c r="L372" s="357" t="s">
        <v>486</v>
      </c>
      <c r="M372" s="356" t="s">
        <v>426</v>
      </c>
      <c r="N372" s="356" t="s">
        <v>3065</v>
      </c>
      <c r="O372" s="356" t="s">
        <v>2788</v>
      </c>
      <c r="P372" s="356" t="s">
        <v>3066</v>
      </c>
    </row>
    <row r="373" spans="1:18" x14ac:dyDescent="0.35">
      <c r="A373" s="357">
        <v>372</v>
      </c>
      <c r="B373" s="357">
        <v>53</v>
      </c>
      <c r="C373" s="357">
        <v>10</v>
      </c>
      <c r="D373" s="357" t="str">
        <f>IF(①申請書!$E$2=B373,"連携","")</f>
        <v/>
      </c>
      <c r="E373" s="356" t="str">
        <f>IF(D373="","",COUNTIF($D$2:D373,"連携"))</f>
        <v/>
      </c>
      <c r="F373" s="357">
        <v>92084</v>
      </c>
      <c r="G373" s="356" t="s">
        <v>47</v>
      </c>
      <c r="H373" s="356" t="s">
        <v>2602</v>
      </c>
      <c r="I373" s="356" t="s">
        <v>89</v>
      </c>
      <c r="J373" s="357" t="s">
        <v>1813</v>
      </c>
      <c r="K373" s="357">
        <v>1419910043</v>
      </c>
      <c r="L373" s="357" t="s">
        <v>491</v>
      </c>
      <c r="M373" s="356" t="s">
        <v>426</v>
      </c>
      <c r="N373" s="356" t="s">
        <v>1975</v>
      </c>
      <c r="O373" s="356" t="s">
        <v>2788</v>
      </c>
      <c r="P373" s="356" t="s">
        <v>1396</v>
      </c>
    </row>
    <row r="374" spans="1:18" x14ac:dyDescent="0.35">
      <c r="A374" s="357">
        <v>373</v>
      </c>
      <c r="B374" s="357">
        <v>53</v>
      </c>
      <c r="C374" s="357">
        <v>11</v>
      </c>
      <c r="D374" s="357" t="str">
        <f>IF(①申請書!$E$2=B374,"連携","")</f>
        <v/>
      </c>
      <c r="E374" s="356" t="str">
        <f>IF(D374="","",COUNTIF($D$2:D374,"連携"))</f>
        <v/>
      </c>
      <c r="F374" s="357">
        <v>92205</v>
      </c>
      <c r="G374" s="356" t="s">
        <v>47</v>
      </c>
      <c r="H374" s="356" t="s">
        <v>2602</v>
      </c>
      <c r="I374" s="356" t="s">
        <v>474</v>
      </c>
      <c r="J374" s="357" t="s">
        <v>1815</v>
      </c>
      <c r="K374" s="357">
        <v>1413000668</v>
      </c>
      <c r="L374" s="357" t="s">
        <v>475</v>
      </c>
      <c r="M374" s="356" t="s">
        <v>426</v>
      </c>
      <c r="N374" s="356" t="s">
        <v>3058</v>
      </c>
      <c r="O374" s="356" t="s">
        <v>2788</v>
      </c>
      <c r="P374" s="356" t="s">
        <v>3059</v>
      </c>
    </row>
    <row r="375" spans="1:18" x14ac:dyDescent="0.35">
      <c r="A375" s="357">
        <v>374</v>
      </c>
      <c r="B375" s="357">
        <v>53</v>
      </c>
      <c r="C375" s="357">
        <v>12</v>
      </c>
      <c r="D375" s="357" t="str">
        <f>IF(①申請書!$E$2=B375,"連携","")</f>
        <v/>
      </c>
      <c r="E375" s="356" t="str">
        <f>IF(D375="","",COUNTIF($D$2:D375,"連携"))</f>
        <v/>
      </c>
      <c r="F375" s="357">
        <v>92313</v>
      </c>
      <c r="G375" s="356" t="s">
        <v>47</v>
      </c>
      <c r="H375" s="356" t="s">
        <v>2602</v>
      </c>
      <c r="I375" s="356" t="s">
        <v>92</v>
      </c>
      <c r="J375" s="357" t="s">
        <v>1818</v>
      </c>
      <c r="K375" s="357">
        <v>915110373</v>
      </c>
      <c r="L375" s="357" t="s">
        <v>498</v>
      </c>
      <c r="M375" s="356" t="s">
        <v>430</v>
      </c>
      <c r="N375" s="356" t="s">
        <v>1976</v>
      </c>
      <c r="O375" s="356" t="s">
        <v>2788</v>
      </c>
      <c r="P375" s="356" t="s">
        <v>3026</v>
      </c>
    </row>
    <row r="376" spans="1:18" ht="18" x14ac:dyDescent="0.35">
      <c r="A376" s="352">
        <v>375</v>
      </c>
      <c r="B376" s="353">
        <v>54</v>
      </c>
      <c r="C376" s="353">
        <v>0</v>
      </c>
      <c r="D376" s="353"/>
      <c r="E376" s="354" t="str">
        <f>IF(D376="","",COUNTIF($D$2:D376,"連携"))</f>
        <v/>
      </c>
      <c r="F376" s="353">
        <v>91519</v>
      </c>
      <c r="G376" s="354" t="s">
        <v>47</v>
      </c>
      <c r="H376" s="354" t="s">
        <v>2604</v>
      </c>
      <c r="I376" s="354" t="s">
        <v>481</v>
      </c>
      <c r="J376" s="353" t="s">
        <v>7</v>
      </c>
      <c r="K376" s="353">
        <v>1410504449</v>
      </c>
      <c r="L376" s="353" t="s">
        <v>482</v>
      </c>
      <c r="M376" s="354" t="s">
        <v>426</v>
      </c>
      <c r="N376" s="354" t="s">
        <v>1963</v>
      </c>
      <c r="O376" s="354" t="s">
        <v>2788</v>
      </c>
      <c r="P376" s="354" t="s">
        <v>1410</v>
      </c>
      <c r="Q376" s="355"/>
      <c r="R376" s="355"/>
    </row>
    <row r="377" spans="1:18" x14ac:dyDescent="0.35">
      <c r="A377" s="357">
        <v>376</v>
      </c>
      <c r="B377" s="357">
        <v>54</v>
      </c>
      <c r="C377" s="357">
        <v>1</v>
      </c>
      <c r="D377" s="357" t="str">
        <f>IF(①申請書!$E$2=B377,"連携","")</f>
        <v/>
      </c>
      <c r="E377" s="356" t="str">
        <f>IF(D377="","",COUNTIF($D$2:D377,"連携"))</f>
        <v/>
      </c>
      <c r="F377" s="357">
        <v>91018</v>
      </c>
      <c r="G377" s="356" t="s">
        <v>47</v>
      </c>
      <c r="H377" s="356" t="s">
        <v>2604</v>
      </c>
      <c r="I377" s="356" t="s">
        <v>483</v>
      </c>
      <c r="J377" s="357" t="s">
        <v>1797</v>
      </c>
      <c r="K377" s="357">
        <v>1410904227</v>
      </c>
      <c r="L377" s="357" t="s">
        <v>484</v>
      </c>
      <c r="M377" s="356" t="s">
        <v>426</v>
      </c>
      <c r="N377" s="356" t="s">
        <v>1959</v>
      </c>
      <c r="O377" s="356" t="s">
        <v>2802</v>
      </c>
      <c r="P377" s="356" t="s">
        <v>3050</v>
      </c>
    </row>
    <row r="378" spans="1:18" x14ac:dyDescent="0.35">
      <c r="A378" s="357">
        <v>377</v>
      </c>
      <c r="B378" s="357">
        <v>54</v>
      </c>
      <c r="C378" s="357">
        <v>2</v>
      </c>
      <c r="D378" s="357" t="str">
        <f>IF(①申請書!$E$2=B378,"連携","")</f>
        <v/>
      </c>
      <c r="E378" s="356" t="str">
        <f>IF(D378="","",COUNTIF($D$2:D378,"連携"))</f>
        <v/>
      </c>
      <c r="F378" s="357">
        <v>91048</v>
      </c>
      <c r="G378" s="356" t="s">
        <v>47</v>
      </c>
      <c r="H378" s="356" t="s">
        <v>2604</v>
      </c>
      <c r="I378" s="356" t="s">
        <v>99</v>
      </c>
      <c r="J378" s="357" t="s">
        <v>1799</v>
      </c>
      <c r="K378" s="357">
        <v>1412000016</v>
      </c>
      <c r="L378" s="357" t="s">
        <v>505</v>
      </c>
      <c r="M378" s="356" t="s">
        <v>426</v>
      </c>
      <c r="N378" s="356" t="s">
        <v>1979</v>
      </c>
      <c r="O378" s="356" t="s">
        <v>2788</v>
      </c>
      <c r="P378" s="356" t="s">
        <v>1330</v>
      </c>
    </row>
    <row r="379" spans="1:18" x14ac:dyDescent="0.35">
      <c r="A379" s="357">
        <v>378</v>
      </c>
      <c r="B379" s="357">
        <v>54</v>
      </c>
      <c r="C379" s="357">
        <v>3</v>
      </c>
      <c r="D379" s="357" t="str">
        <f>IF(①申請書!$E$2=B379,"連携","")</f>
        <v/>
      </c>
      <c r="E379" s="356" t="str">
        <f>IF(D379="","",COUNTIF($D$2:D379,"連携"))</f>
        <v/>
      </c>
      <c r="F379" s="357">
        <v>91081</v>
      </c>
      <c r="G379" s="356" t="s">
        <v>47</v>
      </c>
      <c r="H379" s="356" t="s">
        <v>2604</v>
      </c>
      <c r="I379" s="356" t="s">
        <v>96</v>
      </c>
      <c r="J379" s="357" t="s">
        <v>1801</v>
      </c>
      <c r="K379" s="357">
        <v>1413204542</v>
      </c>
      <c r="L379" s="357" t="s">
        <v>503</v>
      </c>
      <c r="M379" s="356" t="s">
        <v>426</v>
      </c>
      <c r="N379" s="356" t="s">
        <v>1980</v>
      </c>
      <c r="O379" s="356" t="s">
        <v>2788</v>
      </c>
      <c r="P379" s="356" t="s">
        <v>1334</v>
      </c>
    </row>
    <row r="380" spans="1:18" x14ac:dyDescent="0.35">
      <c r="A380" s="357">
        <v>379</v>
      </c>
      <c r="B380" s="357">
        <v>54</v>
      </c>
      <c r="C380" s="357">
        <v>4</v>
      </c>
      <c r="D380" s="357" t="str">
        <f>IF(①申請書!$E$2=B380,"連携","")</f>
        <v/>
      </c>
      <c r="E380" s="356" t="str">
        <f>IF(D380="","",COUNTIF($D$2:D380,"連携"))</f>
        <v/>
      </c>
      <c r="F380" s="357">
        <v>91082</v>
      </c>
      <c r="G380" s="356" t="s">
        <v>47</v>
      </c>
      <c r="H380" s="356" t="s">
        <v>2604</v>
      </c>
      <c r="I380" s="356" t="s">
        <v>479</v>
      </c>
      <c r="J380" s="357" t="s">
        <v>1803</v>
      </c>
      <c r="K380" s="357">
        <v>1410803304</v>
      </c>
      <c r="L380" s="357" t="s">
        <v>480</v>
      </c>
      <c r="M380" s="356" t="s">
        <v>426</v>
      </c>
      <c r="N380" s="356" t="s">
        <v>1960</v>
      </c>
      <c r="O380" s="356" t="s">
        <v>2802</v>
      </c>
      <c r="P380" s="356" t="s">
        <v>2986</v>
      </c>
    </row>
    <row r="381" spans="1:18" x14ac:dyDescent="0.35">
      <c r="A381" s="357">
        <v>380</v>
      </c>
      <c r="B381" s="357">
        <v>54</v>
      </c>
      <c r="C381" s="357">
        <v>5</v>
      </c>
      <c r="D381" s="357" t="str">
        <f>IF(①申請書!$E$2=B381,"連携","")</f>
        <v/>
      </c>
      <c r="E381" s="356" t="str">
        <f>IF(D381="","",COUNTIF($D$2:D381,"連携"))</f>
        <v/>
      </c>
      <c r="F381" s="357">
        <v>91084</v>
      </c>
      <c r="G381" s="356" t="s">
        <v>47</v>
      </c>
      <c r="H381" s="356" t="s">
        <v>2604</v>
      </c>
      <c r="I381" s="356" t="s">
        <v>501</v>
      </c>
      <c r="J381" s="357" t="s">
        <v>1804</v>
      </c>
      <c r="K381" s="357">
        <v>1411900091</v>
      </c>
      <c r="L381" s="357" t="s">
        <v>502</v>
      </c>
      <c r="M381" s="356" t="s">
        <v>426</v>
      </c>
      <c r="N381" s="356" t="s">
        <v>1981</v>
      </c>
      <c r="O381" s="356" t="s">
        <v>2788</v>
      </c>
      <c r="P381" s="356" t="s">
        <v>3051</v>
      </c>
    </row>
    <row r="382" spans="1:18" x14ac:dyDescent="0.35">
      <c r="A382" s="357">
        <v>381</v>
      </c>
      <c r="B382" s="357">
        <v>54</v>
      </c>
      <c r="C382" s="357">
        <v>6</v>
      </c>
      <c r="D382" s="357" t="str">
        <f>IF(①申請書!$E$2=B382,"連携","")</f>
        <v/>
      </c>
      <c r="E382" s="356" t="str">
        <f>IF(D382="","",COUNTIF($D$2:D382,"連携"))</f>
        <v/>
      </c>
      <c r="F382" s="357">
        <v>91149</v>
      </c>
      <c r="G382" s="356" t="s">
        <v>47</v>
      </c>
      <c r="H382" s="356" t="s">
        <v>2604</v>
      </c>
      <c r="I382" s="356" t="s">
        <v>1480</v>
      </c>
      <c r="J382" s="357" t="s">
        <v>1805</v>
      </c>
      <c r="K382" s="357">
        <v>1412800480</v>
      </c>
      <c r="L382" s="357" t="s">
        <v>1479</v>
      </c>
      <c r="M382" s="356" t="s">
        <v>426</v>
      </c>
      <c r="N382" s="356" t="s">
        <v>1984</v>
      </c>
      <c r="O382" s="356" t="s">
        <v>2788</v>
      </c>
      <c r="P382" s="356" t="s">
        <v>1985</v>
      </c>
    </row>
    <row r="383" spans="1:18" x14ac:dyDescent="0.35">
      <c r="A383" s="357">
        <v>382</v>
      </c>
      <c r="B383" s="357">
        <v>54</v>
      </c>
      <c r="C383" s="357">
        <v>7</v>
      </c>
      <c r="D383" s="357" t="str">
        <f>IF(①申請書!$E$2=B383,"連携","")</f>
        <v/>
      </c>
      <c r="E383" s="356" t="str">
        <f>IF(D383="","",COUNTIF($D$2:D383,"連携"))</f>
        <v/>
      </c>
      <c r="F383" s="357">
        <v>91243</v>
      </c>
      <c r="G383" s="356" t="s">
        <v>47</v>
      </c>
      <c r="H383" s="356" t="s">
        <v>2604</v>
      </c>
      <c r="I383" s="356" t="s">
        <v>478</v>
      </c>
      <c r="J383" s="357" t="s">
        <v>1807</v>
      </c>
      <c r="K383" s="357">
        <v>1310415018</v>
      </c>
      <c r="L383" s="357" t="s">
        <v>1501</v>
      </c>
      <c r="M383" s="356" t="s">
        <v>426</v>
      </c>
      <c r="N383" s="356" t="s">
        <v>1957</v>
      </c>
      <c r="O383" s="356" t="s">
        <v>2802</v>
      </c>
      <c r="P383" s="356" t="s">
        <v>1409</v>
      </c>
    </row>
    <row r="384" spans="1:18" x14ac:dyDescent="0.35">
      <c r="A384" s="357">
        <v>383</v>
      </c>
      <c r="B384" s="357">
        <v>54</v>
      </c>
      <c r="C384" s="357">
        <v>8</v>
      </c>
      <c r="D384" s="357" t="str">
        <f>IF(①申請書!$E$2=B384,"連携","")</f>
        <v/>
      </c>
      <c r="E384" s="356" t="str">
        <f>IF(D384="","",COUNTIF($D$2:D384,"連携"))</f>
        <v/>
      </c>
      <c r="F384" s="357">
        <v>91308</v>
      </c>
      <c r="G384" s="356" t="s">
        <v>47</v>
      </c>
      <c r="H384" s="356" t="s">
        <v>2604</v>
      </c>
      <c r="I384" s="356" t="s">
        <v>100</v>
      </c>
      <c r="J384" s="357" t="s">
        <v>1809</v>
      </c>
      <c r="K384" s="357">
        <v>1419811373</v>
      </c>
      <c r="L384" s="357" t="s">
        <v>508</v>
      </c>
      <c r="M384" s="356" t="s">
        <v>430</v>
      </c>
      <c r="N384" s="356" t="s">
        <v>1982</v>
      </c>
      <c r="O384" s="356" t="s">
        <v>2802</v>
      </c>
      <c r="P384" s="356" t="s">
        <v>2985</v>
      </c>
    </row>
    <row r="385" spans="1:18" x14ac:dyDescent="0.35">
      <c r="A385" s="357">
        <v>384</v>
      </c>
      <c r="B385" s="357">
        <v>54</v>
      </c>
      <c r="C385" s="357">
        <v>9</v>
      </c>
      <c r="D385" s="357" t="str">
        <f>IF(①申請書!$E$2=B385,"連携","")</f>
        <v/>
      </c>
      <c r="E385" s="356" t="str">
        <f>IF(D385="","",COUNTIF($D$2:D385,"連携"))</f>
        <v/>
      </c>
      <c r="F385" s="357">
        <v>91373</v>
      </c>
      <c r="G385" s="356" t="s">
        <v>47</v>
      </c>
      <c r="H385" s="356" t="s">
        <v>2604</v>
      </c>
      <c r="I385" s="356" t="s">
        <v>83</v>
      </c>
      <c r="J385" s="357" t="s">
        <v>1811</v>
      </c>
      <c r="K385" s="357">
        <v>1419805821</v>
      </c>
      <c r="L385" s="357" t="s">
        <v>1961</v>
      </c>
      <c r="M385" s="356" t="s">
        <v>426</v>
      </c>
      <c r="N385" s="356" t="s">
        <v>1962</v>
      </c>
      <c r="O385" s="356" t="s">
        <v>2788</v>
      </c>
      <c r="P385" s="356" t="s">
        <v>3052</v>
      </c>
    </row>
    <row r="386" spans="1:18" x14ac:dyDescent="0.35">
      <c r="A386" s="357">
        <v>385</v>
      </c>
      <c r="B386" s="357">
        <v>54</v>
      </c>
      <c r="C386" s="357">
        <v>10</v>
      </c>
      <c r="D386" s="357" t="str">
        <f>IF(①申請書!$E$2=B386,"連携","")</f>
        <v/>
      </c>
      <c r="E386" s="356" t="str">
        <f>IF(D386="","",COUNTIF($D$2:D386,"連携"))</f>
        <v/>
      </c>
      <c r="F386" s="357">
        <v>91602</v>
      </c>
      <c r="G386" s="356" t="s">
        <v>47</v>
      </c>
      <c r="H386" s="356" t="s">
        <v>2604</v>
      </c>
      <c r="I386" s="356" t="s">
        <v>506</v>
      </c>
      <c r="J386" s="357" t="s">
        <v>1813</v>
      </c>
      <c r="K386" s="357">
        <v>1413103439</v>
      </c>
      <c r="L386" s="357" t="s">
        <v>507</v>
      </c>
      <c r="M386" s="356" t="s">
        <v>426</v>
      </c>
      <c r="N386" s="356" t="s">
        <v>1986</v>
      </c>
      <c r="O386" s="356" t="s">
        <v>2788</v>
      </c>
      <c r="P386" s="356" t="s">
        <v>3053</v>
      </c>
    </row>
    <row r="387" spans="1:18" x14ac:dyDescent="0.35">
      <c r="A387" s="357">
        <v>386</v>
      </c>
      <c r="B387" s="357">
        <v>54</v>
      </c>
      <c r="C387" s="357">
        <v>11</v>
      </c>
      <c r="D387" s="357" t="str">
        <f>IF(①申請書!$E$2=B387,"連携","")</f>
        <v/>
      </c>
      <c r="E387" s="356" t="str">
        <f>IF(D387="","",COUNTIF($D$2:D387,"連携"))</f>
        <v/>
      </c>
      <c r="F387" s="357">
        <v>91724</v>
      </c>
      <c r="G387" s="356" t="s">
        <v>47</v>
      </c>
      <c r="H387" s="356" t="s">
        <v>2604</v>
      </c>
      <c r="I387" s="356" t="s">
        <v>98</v>
      </c>
      <c r="J387" s="357" t="s">
        <v>1815</v>
      </c>
      <c r="K387" s="357">
        <v>1419900028</v>
      </c>
      <c r="L387" s="357" t="s">
        <v>1564</v>
      </c>
      <c r="M387" s="356" t="s">
        <v>426</v>
      </c>
      <c r="N387" s="356" t="s">
        <v>1983</v>
      </c>
      <c r="O387" s="356" t="s">
        <v>2788</v>
      </c>
      <c r="P387" s="356" t="s">
        <v>1377</v>
      </c>
    </row>
    <row r="388" spans="1:18" x14ac:dyDescent="0.35">
      <c r="A388" s="357">
        <v>387</v>
      </c>
      <c r="B388" s="357">
        <v>54</v>
      </c>
      <c r="C388" s="357">
        <v>12</v>
      </c>
      <c r="D388" s="357" t="str">
        <f>IF(①申請書!$E$2=B388,"連携","")</f>
        <v/>
      </c>
      <c r="E388" s="356" t="str">
        <f>IF(D388="","",COUNTIF($D$2:D388,"連携"))</f>
        <v/>
      </c>
      <c r="F388" s="357">
        <v>92051</v>
      </c>
      <c r="G388" s="356" t="s">
        <v>47</v>
      </c>
      <c r="H388" s="356" t="s">
        <v>2604</v>
      </c>
      <c r="I388" s="356" t="s">
        <v>1601</v>
      </c>
      <c r="J388" s="357" t="s">
        <v>1818</v>
      </c>
      <c r="K388" s="357">
        <v>1412202778</v>
      </c>
      <c r="L388" s="357" t="s">
        <v>1600</v>
      </c>
      <c r="M388" s="356" t="s">
        <v>426</v>
      </c>
      <c r="N388" s="356" t="s">
        <v>1964</v>
      </c>
      <c r="O388" s="356" t="s">
        <v>2788</v>
      </c>
      <c r="P388" s="356" t="s">
        <v>1965</v>
      </c>
    </row>
    <row r="389" spans="1:18" x14ac:dyDescent="0.35">
      <c r="A389" s="357">
        <v>388</v>
      </c>
      <c r="B389" s="357">
        <v>54</v>
      </c>
      <c r="C389" s="357">
        <v>13</v>
      </c>
      <c r="D389" s="357" t="str">
        <f>IF(①申請書!$E$2=B389,"連携","")</f>
        <v/>
      </c>
      <c r="E389" s="356" t="str">
        <f>IF(D389="","",COUNTIF($D$2:D389,"連携"))</f>
        <v/>
      </c>
      <c r="F389" s="357">
        <v>92064</v>
      </c>
      <c r="G389" s="356" t="s">
        <v>47</v>
      </c>
      <c r="H389" s="356" t="s">
        <v>2604</v>
      </c>
      <c r="I389" s="356" t="s">
        <v>97</v>
      </c>
      <c r="J389" s="357" t="s">
        <v>1820</v>
      </c>
      <c r="K389" s="357">
        <v>1412400034</v>
      </c>
      <c r="L389" s="357" t="s">
        <v>504</v>
      </c>
      <c r="M389" s="356" t="s">
        <v>426</v>
      </c>
      <c r="N389" s="356" t="s">
        <v>2072</v>
      </c>
      <c r="O389" s="356" t="s">
        <v>2802</v>
      </c>
      <c r="P389" s="356" t="s">
        <v>1413</v>
      </c>
    </row>
    <row r="390" spans="1:18" ht="18" x14ac:dyDescent="0.35">
      <c r="A390" s="352">
        <v>389</v>
      </c>
      <c r="B390" s="353">
        <v>55</v>
      </c>
      <c r="C390" s="353">
        <v>0</v>
      </c>
      <c r="D390" s="353"/>
      <c r="E390" s="354" t="str">
        <f>IF(D390="","",COUNTIF($D$2:D390,"連携"))</f>
        <v/>
      </c>
      <c r="F390" s="353">
        <v>91238</v>
      </c>
      <c r="G390" s="354" t="s">
        <v>47</v>
      </c>
      <c r="H390" s="354" t="s">
        <v>2606</v>
      </c>
      <c r="I390" s="354" t="s">
        <v>65</v>
      </c>
      <c r="J390" s="353" t="s">
        <v>7</v>
      </c>
      <c r="K390" s="353" t="s">
        <v>2607</v>
      </c>
      <c r="L390" s="353" t="s">
        <v>436</v>
      </c>
      <c r="M390" s="354" t="s">
        <v>437</v>
      </c>
      <c r="N390" s="354" t="s">
        <v>1923</v>
      </c>
      <c r="O390" s="354" t="s">
        <v>2788</v>
      </c>
      <c r="P390" s="354" t="s">
        <v>1348</v>
      </c>
      <c r="Q390" s="355"/>
      <c r="R390" s="355"/>
    </row>
    <row r="391" spans="1:18" x14ac:dyDescent="0.35">
      <c r="A391" s="357">
        <v>390</v>
      </c>
      <c r="B391" s="357">
        <v>55</v>
      </c>
      <c r="C391" s="357">
        <v>1</v>
      </c>
      <c r="D391" s="357" t="str">
        <f>IF(①申請書!$E$2=B391,"連携","")</f>
        <v/>
      </c>
      <c r="E391" s="356" t="str">
        <f>IF(D391="","",COUNTIF($D$2:D391,"連携"))</f>
        <v/>
      </c>
      <c r="F391" s="357">
        <v>91236</v>
      </c>
      <c r="G391" s="356" t="s">
        <v>47</v>
      </c>
      <c r="H391" s="356" t="s">
        <v>2606</v>
      </c>
      <c r="I391" s="356" t="s">
        <v>66</v>
      </c>
      <c r="J391" s="357" t="s">
        <v>1797</v>
      </c>
      <c r="K391" s="357">
        <v>1510116062</v>
      </c>
      <c r="L391" s="357" t="s">
        <v>438</v>
      </c>
      <c r="M391" s="356" t="s">
        <v>437</v>
      </c>
      <c r="N391" s="356" t="s">
        <v>1924</v>
      </c>
      <c r="O391" s="356" t="s">
        <v>2788</v>
      </c>
      <c r="P391" s="356" t="s">
        <v>1347</v>
      </c>
    </row>
    <row r="392" spans="1:18" x14ac:dyDescent="0.35">
      <c r="A392" s="357">
        <v>391</v>
      </c>
      <c r="B392" s="357">
        <v>55</v>
      </c>
      <c r="C392" s="357">
        <v>2</v>
      </c>
      <c r="D392" s="357" t="str">
        <f>IF(①申請書!$E$2=B392,"連携","")</f>
        <v/>
      </c>
      <c r="E392" s="356" t="str">
        <f>IF(D392="","",COUNTIF($D$2:D392,"連携"))</f>
        <v/>
      </c>
      <c r="F392" s="357">
        <v>91237</v>
      </c>
      <c r="G392" s="356" t="s">
        <v>47</v>
      </c>
      <c r="H392" s="356" t="s">
        <v>2606</v>
      </c>
      <c r="I392" s="356" t="s">
        <v>67</v>
      </c>
      <c r="J392" s="357" t="s">
        <v>1799</v>
      </c>
      <c r="K392" s="357">
        <v>1510612003</v>
      </c>
      <c r="L392" s="357" t="s">
        <v>439</v>
      </c>
      <c r="M392" s="356" t="s">
        <v>437</v>
      </c>
      <c r="N392" s="356" t="s">
        <v>1925</v>
      </c>
      <c r="O392" s="356" t="s">
        <v>2788</v>
      </c>
      <c r="P392" s="356" t="s">
        <v>1401</v>
      </c>
    </row>
    <row r="393" spans="1:18" x14ac:dyDescent="0.35">
      <c r="A393" s="357">
        <v>392</v>
      </c>
      <c r="B393" s="357">
        <v>55</v>
      </c>
      <c r="C393" s="357">
        <v>3</v>
      </c>
      <c r="D393" s="357" t="str">
        <f>IF(①申請書!$E$2=B393,"連携","")</f>
        <v/>
      </c>
      <c r="E393" s="356" t="str">
        <f>IF(D393="","",COUNTIF($D$2:D393,"連携"))</f>
        <v/>
      </c>
      <c r="F393" s="357">
        <v>91239</v>
      </c>
      <c r="G393" s="356" t="s">
        <v>47</v>
      </c>
      <c r="H393" s="356" t="s">
        <v>2606</v>
      </c>
      <c r="I393" s="356" t="s">
        <v>69</v>
      </c>
      <c r="J393" s="357" t="s">
        <v>1801</v>
      </c>
      <c r="K393" s="357">
        <v>1518910011</v>
      </c>
      <c r="L393" s="357" t="s">
        <v>446</v>
      </c>
      <c r="M393" s="356" t="s">
        <v>437</v>
      </c>
      <c r="N393" s="356" t="s">
        <v>1926</v>
      </c>
      <c r="O393" s="356" t="s">
        <v>2788</v>
      </c>
      <c r="P393" s="356" t="s">
        <v>3067</v>
      </c>
    </row>
    <row r="394" spans="1:18" x14ac:dyDescent="0.35">
      <c r="A394" s="357">
        <v>393</v>
      </c>
      <c r="B394" s="357">
        <v>55</v>
      </c>
      <c r="C394" s="357">
        <v>4</v>
      </c>
      <c r="D394" s="357" t="str">
        <f>IF(①申請書!$E$2=B394,"連携","")</f>
        <v/>
      </c>
      <c r="E394" s="356" t="str">
        <f>IF(D394="","",COUNTIF($D$2:D394,"連携"))</f>
        <v/>
      </c>
      <c r="F394" s="357">
        <v>91467</v>
      </c>
      <c r="G394" s="356" t="s">
        <v>47</v>
      </c>
      <c r="H394" s="356" t="s">
        <v>2606</v>
      </c>
      <c r="I394" s="356" t="s">
        <v>3068</v>
      </c>
      <c r="J394" s="357" t="s">
        <v>1803</v>
      </c>
      <c r="K394" s="357">
        <v>1510212721</v>
      </c>
      <c r="L394" s="357" t="s">
        <v>443</v>
      </c>
      <c r="M394" s="356" t="s">
        <v>437</v>
      </c>
      <c r="N394" s="356" t="s">
        <v>1927</v>
      </c>
      <c r="O394" s="356" t="s">
        <v>2802</v>
      </c>
      <c r="P394" s="356" t="s">
        <v>3069</v>
      </c>
    </row>
    <row r="395" spans="1:18" x14ac:dyDescent="0.35">
      <c r="A395" s="357">
        <v>394</v>
      </c>
      <c r="B395" s="357">
        <v>55</v>
      </c>
      <c r="C395" s="357">
        <v>5</v>
      </c>
      <c r="D395" s="357" t="str">
        <f>IF(①申請書!$E$2=B395,"連携","")</f>
        <v/>
      </c>
      <c r="E395" s="356" t="str">
        <f>IF(D395="","",COUNTIF($D$2:D395,"連携"))</f>
        <v/>
      </c>
      <c r="F395" s="357">
        <v>91534</v>
      </c>
      <c r="G395" s="356" t="s">
        <v>47</v>
      </c>
      <c r="H395" s="356" t="s">
        <v>2606</v>
      </c>
      <c r="I395" s="356" t="s">
        <v>441</v>
      </c>
      <c r="J395" s="357" t="s">
        <v>1804</v>
      </c>
      <c r="K395" s="357">
        <v>1510120734</v>
      </c>
      <c r="L395" s="357" t="s">
        <v>442</v>
      </c>
      <c r="M395" s="356" t="s">
        <v>437</v>
      </c>
      <c r="N395" s="356" t="s">
        <v>1928</v>
      </c>
      <c r="O395" s="356" t="s">
        <v>2802</v>
      </c>
      <c r="P395" s="356" t="s">
        <v>3070</v>
      </c>
    </row>
    <row r="396" spans="1:18" x14ac:dyDescent="0.35">
      <c r="A396" s="357">
        <v>395</v>
      </c>
      <c r="B396" s="357">
        <v>55</v>
      </c>
      <c r="C396" s="357">
        <v>6</v>
      </c>
      <c r="D396" s="357" t="str">
        <f>IF(①申請書!$E$2=B396,"連携","")</f>
        <v/>
      </c>
      <c r="E396" s="356" t="str">
        <f>IF(D396="","",COUNTIF($D$2:D396,"連携"))</f>
        <v/>
      </c>
      <c r="F396" s="357">
        <v>91792</v>
      </c>
      <c r="G396" s="356" t="s">
        <v>47</v>
      </c>
      <c r="H396" s="356" t="s">
        <v>2606</v>
      </c>
      <c r="I396" s="356" t="s">
        <v>68</v>
      </c>
      <c r="J396" s="357" t="s">
        <v>1805</v>
      </c>
      <c r="K396" s="357">
        <v>1510124652</v>
      </c>
      <c r="L396" s="357" t="s">
        <v>440</v>
      </c>
      <c r="M396" s="356" t="s">
        <v>437</v>
      </c>
      <c r="N396" s="356" t="s">
        <v>1929</v>
      </c>
      <c r="O396" s="356" t="s">
        <v>2802</v>
      </c>
      <c r="P396" s="356" t="s">
        <v>1384</v>
      </c>
    </row>
    <row r="397" spans="1:18" x14ac:dyDescent="0.35">
      <c r="A397" s="357">
        <v>396</v>
      </c>
      <c r="B397" s="357">
        <v>55</v>
      </c>
      <c r="C397" s="357">
        <v>7</v>
      </c>
      <c r="D397" s="357" t="str">
        <f>IF(①申請書!$E$2=B397,"連携","")</f>
        <v/>
      </c>
      <c r="E397" s="356" t="str">
        <f>IF(D397="","",COUNTIF($D$2:D397,"連携"))</f>
        <v/>
      </c>
      <c r="F397" s="357">
        <v>91897</v>
      </c>
      <c r="G397" s="356" t="s">
        <v>47</v>
      </c>
      <c r="H397" s="356" t="s">
        <v>2606</v>
      </c>
      <c r="I397" s="356" t="s">
        <v>444</v>
      </c>
      <c r="J397" s="357" t="s">
        <v>1807</v>
      </c>
      <c r="K397" s="357">
        <v>1510511205</v>
      </c>
      <c r="L397" s="357" t="s">
        <v>445</v>
      </c>
      <c r="M397" s="356" t="s">
        <v>437</v>
      </c>
      <c r="N397" s="356" t="s">
        <v>1930</v>
      </c>
      <c r="O397" s="356" t="s">
        <v>2802</v>
      </c>
      <c r="P397" s="356" t="s">
        <v>3071</v>
      </c>
    </row>
    <row r="398" spans="1:18" ht="18" x14ac:dyDescent="0.35">
      <c r="A398" s="352">
        <v>397</v>
      </c>
      <c r="B398" s="353">
        <v>56</v>
      </c>
      <c r="C398" s="353">
        <v>0</v>
      </c>
      <c r="D398" s="353"/>
      <c r="E398" s="354" t="str">
        <f>IF(D398="","",COUNTIF($D$2:D398,"連携"))</f>
        <v/>
      </c>
      <c r="F398" s="353">
        <v>91357</v>
      </c>
      <c r="G398" s="354" t="s">
        <v>145</v>
      </c>
      <c r="H398" s="354" t="s">
        <v>2609</v>
      </c>
      <c r="I398" s="354" t="s">
        <v>546</v>
      </c>
      <c r="J398" s="353" t="s">
        <v>7</v>
      </c>
      <c r="K398" s="353">
        <v>1618010035</v>
      </c>
      <c r="L398" s="353" t="s">
        <v>547</v>
      </c>
      <c r="M398" s="354" t="s">
        <v>548</v>
      </c>
      <c r="N398" s="354" t="s">
        <v>2041</v>
      </c>
      <c r="O398" s="354" t="s">
        <v>2802</v>
      </c>
      <c r="P398" s="354" t="s">
        <v>2942</v>
      </c>
      <c r="Q398" s="355"/>
      <c r="R398" s="355"/>
    </row>
    <row r="399" spans="1:18" x14ac:dyDescent="0.35">
      <c r="A399" s="357">
        <v>398</v>
      </c>
      <c r="B399" s="357">
        <v>56</v>
      </c>
      <c r="C399" s="357">
        <v>1</v>
      </c>
      <c r="D399" s="357" t="str">
        <f>IF(①申請書!$E$2=B399,"連携","")</f>
        <v/>
      </c>
      <c r="E399" s="356" t="str">
        <f>IF(D399="","",COUNTIF($D$2:D399,"連携"))</f>
        <v/>
      </c>
      <c r="F399" s="357">
        <v>91089</v>
      </c>
      <c r="G399" s="356" t="s">
        <v>47</v>
      </c>
      <c r="H399" s="356" t="s">
        <v>2609</v>
      </c>
      <c r="I399" s="356" t="s">
        <v>532</v>
      </c>
      <c r="J399" s="357" t="s">
        <v>1797</v>
      </c>
      <c r="K399" s="357">
        <v>1310870923</v>
      </c>
      <c r="L399" s="357" t="s">
        <v>1467</v>
      </c>
      <c r="M399" s="356" t="s">
        <v>430</v>
      </c>
      <c r="N399" s="356" t="s">
        <v>2020</v>
      </c>
      <c r="O399" s="356" t="s">
        <v>2788</v>
      </c>
      <c r="P399" s="356" t="s">
        <v>2939</v>
      </c>
    </row>
    <row r="400" spans="1:18" x14ac:dyDescent="0.35">
      <c r="A400" s="357">
        <v>399</v>
      </c>
      <c r="B400" s="357">
        <v>56</v>
      </c>
      <c r="C400" s="357">
        <v>2</v>
      </c>
      <c r="D400" s="357" t="str">
        <f>IF(①申請書!$E$2=B400,"連携","")</f>
        <v/>
      </c>
      <c r="E400" s="356" t="str">
        <f>IF(D400="","",COUNTIF($D$2:D400,"連携"))</f>
        <v/>
      </c>
      <c r="F400" s="357">
        <v>91358</v>
      </c>
      <c r="G400" s="356" t="s">
        <v>145</v>
      </c>
      <c r="H400" s="356" t="s">
        <v>2609</v>
      </c>
      <c r="I400" s="356" t="s">
        <v>163</v>
      </c>
      <c r="J400" s="357" t="s">
        <v>1799</v>
      </c>
      <c r="K400" s="357">
        <v>1610110023</v>
      </c>
      <c r="L400" s="357" t="s">
        <v>605</v>
      </c>
      <c r="M400" s="356" t="s">
        <v>548</v>
      </c>
      <c r="N400" s="356" t="s">
        <v>2107</v>
      </c>
      <c r="O400" s="356" t="s">
        <v>2788</v>
      </c>
      <c r="P400" s="356" t="s">
        <v>1355</v>
      </c>
    </row>
    <row r="401" spans="1:18" x14ac:dyDescent="0.35">
      <c r="A401" s="357">
        <v>400</v>
      </c>
      <c r="B401" s="357">
        <v>56</v>
      </c>
      <c r="C401" s="357">
        <v>3</v>
      </c>
      <c r="D401" s="357" t="str">
        <f>IF(①申請書!$E$2=B401,"連携","")</f>
        <v/>
      </c>
      <c r="E401" s="356" t="str">
        <f>IF(D401="","",COUNTIF($D$2:D401,"連携"))</f>
        <v/>
      </c>
      <c r="F401" s="357">
        <v>91664</v>
      </c>
      <c r="G401" s="356" t="s">
        <v>145</v>
      </c>
      <c r="H401" s="356" t="s">
        <v>2609</v>
      </c>
      <c r="I401" s="356" t="s">
        <v>164</v>
      </c>
      <c r="J401" s="357" t="s">
        <v>1801</v>
      </c>
      <c r="K401" s="357">
        <v>1610210914</v>
      </c>
      <c r="L401" s="357" t="s">
        <v>606</v>
      </c>
      <c r="M401" s="356" t="s">
        <v>548</v>
      </c>
      <c r="N401" s="356" t="s">
        <v>2108</v>
      </c>
      <c r="O401" s="356" t="s">
        <v>2788</v>
      </c>
      <c r="P401" s="356" t="s">
        <v>1374</v>
      </c>
    </row>
    <row r="402" spans="1:18" ht="18" x14ac:dyDescent="0.35">
      <c r="A402" s="352">
        <v>401</v>
      </c>
      <c r="B402" s="353">
        <v>57</v>
      </c>
      <c r="C402" s="353">
        <v>0</v>
      </c>
      <c r="D402" s="353"/>
      <c r="E402" s="354" t="str">
        <f>IF(D402="","",COUNTIF($D$2:D402,"連携"))</f>
        <v/>
      </c>
      <c r="F402" s="353">
        <v>91117</v>
      </c>
      <c r="G402" s="354" t="s">
        <v>145</v>
      </c>
      <c r="H402" s="354" t="s">
        <v>2612</v>
      </c>
      <c r="I402" s="354" t="s">
        <v>166</v>
      </c>
      <c r="J402" s="353" t="s">
        <v>7</v>
      </c>
      <c r="K402" s="353">
        <v>1711410363</v>
      </c>
      <c r="L402" s="353" t="s">
        <v>2113</v>
      </c>
      <c r="M402" s="354" t="s">
        <v>607</v>
      </c>
      <c r="N402" s="354" t="s">
        <v>2114</v>
      </c>
      <c r="O402" s="354" t="s">
        <v>2788</v>
      </c>
      <c r="P402" s="354" t="s">
        <v>3072</v>
      </c>
      <c r="Q402" s="355"/>
      <c r="R402" s="355"/>
    </row>
    <row r="403" spans="1:18" x14ac:dyDescent="0.35">
      <c r="A403" s="357">
        <v>402</v>
      </c>
      <c r="B403" s="357">
        <v>57</v>
      </c>
      <c r="C403" s="357">
        <v>1</v>
      </c>
      <c r="D403" s="357" t="str">
        <f>IF(①申請書!$E$2=B403,"連携","")</f>
        <v/>
      </c>
      <c r="E403" s="356" t="str">
        <f>IF(D403="","",COUNTIF($D$2:D403,"連携"))</f>
        <v/>
      </c>
      <c r="F403" s="357">
        <v>91358</v>
      </c>
      <c r="G403" s="356" t="s">
        <v>145</v>
      </c>
      <c r="H403" s="356" t="s">
        <v>2612</v>
      </c>
      <c r="I403" s="356" t="s">
        <v>163</v>
      </c>
      <c r="J403" s="357" t="s">
        <v>1797</v>
      </c>
      <c r="K403" s="357">
        <v>1610110023</v>
      </c>
      <c r="L403" s="357" t="s">
        <v>605</v>
      </c>
      <c r="M403" s="356" t="s">
        <v>548</v>
      </c>
      <c r="N403" s="356" t="s">
        <v>2107</v>
      </c>
      <c r="O403" s="356" t="s">
        <v>2788</v>
      </c>
      <c r="P403" s="356" t="s">
        <v>1355</v>
      </c>
    </row>
    <row r="404" spans="1:18" x14ac:dyDescent="0.35">
      <c r="A404" s="357">
        <v>403</v>
      </c>
      <c r="B404" s="357">
        <v>57</v>
      </c>
      <c r="C404" s="357">
        <v>2</v>
      </c>
      <c r="D404" s="357" t="str">
        <f>IF(①申請書!$E$2=B404,"連携","")</f>
        <v/>
      </c>
      <c r="E404" s="356" t="str">
        <f>IF(D404="","",COUNTIF($D$2:D404,"連携"))</f>
        <v/>
      </c>
      <c r="F404" s="357">
        <v>91680</v>
      </c>
      <c r="G404" s="356" t="s">
        <v>3073</v>
      </c>
      <c r="H404" s="356" t="s">
        <v>2612</v>
      </c>
      <c r="I404" s="356" t="s">
        <v>3074</v>
      </c>
      <c r="J404" s="357" t="s">
        <v>1799</v>
      </c>
      <c r="K404" s="357">
        <v>1610119255</v>
      </c>
      <c r="L404" s="357" t="s">
        <v>608</v>
      </c>
      <c r="M404" s="356" t="s">
        <v>3075</v>
      </c>
      <c r="N404" s="356" t="s">
        <v>3076</v>
      </c>
      <c r="O404" s="356" t="s">
        <v>2788</v>
      </c>
      <c r="P404" s="356" t="s">
        <v>3077</v>
      </c>
    </row>
    <row r="405" spans="1:18" ht="18" x14ac:dyDescent="0.35">
      <c r="A405" s="352">
        <v>404</v>
      </c>
      <c r="B405" s="353">
        <v>58</v>
      </c>
      <c r="C405" s="353">
        <v>0</v>
      </c>
      <c r="D405" s="353"/>
      <c r="E405" s="354" t="str">
        <f>IF(D405="","",COUNTIF($D$2:D405,"連携"))</f>
        <v/>
      </c>
      <c r="F405" s="353">
        <v>91256</v>
      </c>
      <c r="G405" s="354" t="s">
        <v>145</v>
      </c>
      <c r="H405" s="354" t="s">
        <v>3078</v>
      </c>
      <c r="I405" s="354" t="s">
        <v>165</v>
      </c>
      <c r="J405" s="353" t="s">
        <v>7</v>
      </c>
      <c r="K405" s="353">
        <v>1710113786</v>
      </c>
      <c r="L405" s="353" t="s">
        <v>2109</v>
      </c>
      <c r="M405" s="354" t="s">
        <v>607</v>
      </c>
      <c r="N405" s="354" t="s">
        <v>2110</v>
      </c>
      <c r="O405" s="354" t="s">
        <v>2788</v>
      </c>
      <c r="P405" s="354" t="s">
        <v>1422</v>
      </c>
      <c r="Q405" s="355"/>
      <c r="R405" s="355"/>
    </row>
    <row r="406" spans="1:18" x14ac:dyDescent="0.35">
      <c r="A406" s="357">
        <v>405</v>
      </c>
      <c r="B406" s="357">
        <v>58</v>
      </c>
      <c r="C406" s="357">
        <v>1</v>
      </c>
      <c r="D406" s="357" t="str">
        <f>IF(①申請書!$E$2=B406,"連携","")</f>
        <v/>
      </c>
      <c r="E406" s="356" t="str">
        <f>IF(D406="","",COUNTIF($D$2:D406,"連携"))</f>
        <v/>
      </c>
      <c r="F406" s="357">
        <v>91118</v>
      </c>
      <c r="G406" s="356" t="s">
        <v>145</v>
      </c>
      <c r="H406" s="356" t="s">
        <v>3078</v>
      </c>
      <c r="I406" s="356" t="s">
        <v>2111</v>
      </c>
      <c r="J406" s="357" t="s">
        <v>1797</v>
      </c>
      <c r="K406" s="357">
        <v>1718010091</v>
      </c>
      <c r="L406" s="357" t="s">
        <v>1469</v>
      </c>
      <c r="M406" s="356" t="s">
        <v>607</v>
      </c>
      <c r="N406" s="356" t="s">
        <v>2112</v>
      </c>
      <c r="O406" s="356" t="s">
        <v>2788</v>
      </c>
      <c r="P406" s="356" t="s">
        <v>3079</v>
      </c>
    </row>
    <row r="407" spans="1:18" x14ac:dyDescent="0.35">
      <c r="A407" s="357">
        <v>406</v>
      </c>
      <c r="B407" s="357">
        <v>58</v>
      </c>
      <c r="C407" s="357">
        <v>2</v>
      </c>
      <c r="D407" s="357" t="str">
        <f>IF(①申請書!$E$2=B407,"連携","")</f>
        <v/>
      </c>
      <c r="E407" s="356" t="str">
        <f>IF(D407="","",COUNTIF($D$2:D407,"連携"))</f>
        <v/>
      </c>
      <c r="F407" s="357">
        <v>91358</v>
      </c>
      <c r="G407" s="356" t="s">
        <v>145</v>
      </c>
      <c r="H407" s="356" t="s">
        <v>3078</v>
      </c>
      <c r="I407" s="356" t="s">
        <v>163</v>
      </c>
      <c r="J407" s="357" t="s">
        <v>1799</v>
      </c>
      <c r="K407" s="357">
        <v>1610110023</v>
      </c>
      <c r="L407" s="357" t="s">
        <v>605</v>
      </c>
      <c r="M407" s="356" t="s">
        <v>548</v>
      </c>
      <c r="N407" s="356" t="s">
        <v>2107</v>
      </c>
      <c r="O407" s="356" t="s">
        <v>2788</v>
      </c>
      <c r="P407" s="356" t="s">
        <v>1355</v>
      </c>
    </row>
    <row r="408" spans="1:18" x14ac:dyDescent="0.35">
      <c r="A408" s="357">
        <v>407</v>
      </c>
      <c r="B408" s="357">
        <v>58</v>
      </c>
      <c r="C408" s="357">
        <v>3</v>
      </c>
      <c r="D408" s="357" t="str">
        <f>IF(①申請書!$E$2=B408,"連携","")</f>
        <v/>
      </c>
      <c r="E408" s="356" t="str">
        <f>IF(D408="","",COUNTIF($D$2:D408,"連携"))</f>
        <v/>
      </c>
      <c r="F408" s="357">
        <v>91533</v>
      </c>
      <c r="G408" s="356" t="s">
        <v>145</v>
      </c>
      <c r="H408" s="356" t="s">
        <v>3078</v>
      </c>
      <c r="I408" s="356" t="s">
        <v>1541</v>
      </c>
      <c r="J408" s="357" t="s">
        <v>1801</v>
      </c>
      <c r="K408" s="357">
        <v>1610210377</v>
      </c>
      <c r="L408" s="357" t="s">
        <v>3080</v>
      </c>
      <c r="M408" s="356" t="s">
        <v>548</v>
      </c>
      <c r="N408" s="356" t="s">
        <v>3081</v>
      </c>
      <c r="O408" s="356" t="s">
        <v>2788</v>
      </c>
      <c r="P408" s="356" t="s">
        <v>3082</v>
      </c>
    </row>
    <row r="409" spans="1:18" x14ac:dyDescent="0.35">
      <c r="A409" s="357">
        <v>408</v>
      </c>
      <c r="B409" s="357">
        <v>58</v>
      </c>
      <c r="C409" s="357">
        <v>4</v>
      </c>
      <c r="D409" s="357" t="str">
        <f>IF(①申請書!$E$2=B409,"連携","")</f>
        <v/>
      </c>
      <c r="E409" s="356" t="str">
        <f>IF(D409="","",COUNTIF($D$2:D409,"連携"))</f>
        <v/>
      </c>
      <c r="F409" s="357">
        <v>92101</v>
      </c>
      <c r="G409" s="356" t="s">
        <v>145</v>
      </c>
      <c r="H409" s="356" t="s">
        <v>3078</v>
      </c>
      <c r="I409" s="356" t="s">
        <v>3083</v>
      </c>
      <c r="J409" s="357" t="s">
        <v>1803</v>
      </c>
      <c r="K409" s="357">
        <v>1718010018</v>
      </c>
      <c r="L409" s="357" t="s">
        <v>1605</v>
      </c>
      <c r="M409" s="356" t="s">
        <v>607</v>
      </c>
      <c r="N409" s="356" t="s">
        <v>3084</v>
      </c>
      <c r="O409" s="356" t="s">
        <v>2802</v>
      </c>
      <c r="P409" s="356" t="s">
        <v>3085</v>
      </c>
    </row>
    <row r="410" spans="1:18" ht="18" x14ac:dyDescent="0.35">
      <c r="A410" s="352">
        <v>409</v>
      </c>
      <c r="B410" s="353">
        <v>59</v>
      </c>
      <c r="C410" s="353">
        <v>0</v>
      </c>
      <c r="D410" s="353"/>
      <c r="E410" s="354" t="str">
        <f>IF(D410="","",COUNTIF($D$2:D410,"連携"))</f>
        <v/>
      </c>
      <c r="F410" s="353">
        <v>91002</v>
      </c>
      <c r="G410" s="354" t="s">
        <v>3073</v>
      </c>
      <c r="H410" s="354" t="s">
        <v>3086</v>
      </c>
      <c r="I410" s="354" t="s">
        <v>3087</v>
      </c>
      <c r="J410" s="353" t="s">
        <v>7</v>
      </c>
      <c r="K410" s="353" t="s">
        <v>2618</v>
      </c>
      <c r="L410" s="353" t="s">
        <v>612</v>
      </c>
      <c r="M410" s="354" t="s">
        <v>3088</v>
      </c>
      <c r="N410" s="354" t="s">
        <v>3089</v>
      </c>
      <c r="O410" s="354" t="s">
        <v>2802</v>
      </c>
      <c r="P410" s="354" t="s">
        <v>3090</v>
      </c>
      <c r="Q410" s="355"/>
      <c r="R410" s="355"/>
    </row>
    <row r="411" spans="1:18" x14ac:dyDescent="0.35">
      <c r="A411" s="357">
        <v>410</v>
      </c>
      <c r="B411" s="357">
        <v>59</v>
      </c>
      <c r="C411" s="357">
        <v>1</v>
      </c>
      <c r="D411" s="357" t="str">
        <f>IF(①申請書!$E$2=B411,"連携","")</f>
        <v/>
      </c>
      <c r="E411" s="356" t="str">
        <f>IF(D411="","",COUNTIF($D$2:D411,"連携"))</f>
        <v/>
      </c>
      <c r="F411" s="357">
        <v>91586</v>
      </c>
      <c r="G411" s="356" t="s">
        <v>145</v>
      </c>
      <c r="H411" s="356" t="s">
        <v>2617</v>
      </c>
      <c r="I411" s="356" t="s">
        <v>170</v>
      </c>
      <c r="J411" s="357" t="s">
        <v>1797</v>
      </c>
      <c r="K411" s="357">
        <v>1810214070</v>
      </c>
      <c r="L411" s="357" t="s">
        <v>3091</v>
      </c>
      <c r="M411" s="356" t="s">
        <v>610</v>
      </c>
      <c r="N411" s="356" t="s">
        <v>3092</v>
      </c>
      <c r="O411" s="356" t="s">
        <v>2802</v>
      </c>
      <c r="P411" s="356" t="s">
        <v>3093</v>
      </c>
    </row>
    <row r="412" spans="1:18" ht="18" x14ac:dyDescent="0.35">
      <c r="A412" s="352">
        <v>411</v>
      </c>
      <c r="B412" s="353">
        <v>60</v>
      </c>
      <c r="C412" s="353">
        <v>0</v>
      </c>
      <c r="D412" s="353"/>
      <c r="E412" s="354" t="str">
        <f>IF(D412="","",COUNTIF($D$2:D412,"連携"))</f>
        <v/>
      </c>
      <c r="F412" s="353">
        <v>91361</v>
      </c>
      <c r="G412" s="354" t="s">
        <v>145</v>
      </c>
      <c r="H412" s="354" t="s">
        <v>2620</v>
      </c>
      <c r="I412" s="354" t="s">
        <v>167</v>
      </c>
      <c r="J412" s="353" t="s">
        <v>7</v>
      </c>
      <c r="K412" s="353">
        <v>1810118909</v>
      </c>
      <c r="L412" s="353" t="s">
        <v>609</v>
      </c>
      <c r="M412" s="354" t="s">
        <v>610</v>
      </c>
      <c r="N412" s="354" t="s">
        <v>2115</v>
      </c>
      <c r="O412" s="354" t="s">
        <v>2788</v>
      </c>
      <c r="P412" s="354" t="s">
        <v>3094</v>
      </c>
      <c r="Q412" s="355"/>
      <c r="R412" s="355"/>
    </row>
    <row r="413" spans="1:18" x14ac:dyDescent="0.35">
      <c r="A413" s="357">
        <v>412</v>
      </c>
      <c r="B413" s="357">
        <v>60</v>
      </c>
      <c r="C413" s="357">
        <v>1</v>
      </c>
      <c r="D413" s="357" t="str">
        <f>IF(①申請書!$E$2=B413,"連携","")</f>
        <v/>
      </c>
      <c r="E413" s="356" t="str">
        <f>IF(D413="","",COUNTIF($D$2:D413,"連携"))</f>
        <v/>
      </c>
      <c r="F413" s="357">
        <v>91118</v>
      </c>
      <c r="G413" s="356" t="s">
        <v>145</v>
      </c>
      <c r="H413" s="356" t="s">
        <v>2620</v>
      </c>
      <c r="I413" s="356" t="s">
        <v>2111</v>
      </c>
      <c r="J413" s="357" t="s">
        <v>1797</v>
      </c>
      <c r="K413" s="357">
        <v>1718010091</v>
      </c>
      <c r="L413" s="357" t="s">
        <v>1469</v>
      </c>
      <c r="M413" s="356" t="s">
        <v>607</v>
      </c>
      <c r="N413" s="356" t="s">
        <v>2112</v>
      </c>
      <c r="O413" s="356" t="s">
        <v>2788</v>
      </c>
      <c r="P413" s="356" t="s">
        <v>3079</v>
      </c>
    </row>
    <row r="414" spans="1:18" x14ac:dyDescent="0.35">
      <c r="A414" s="357">
        <v>413</v>
      </c>
      <c r="B414" s="357">
        <v>60</v>
      </c>
      <c r="C414" s="357">
        <v>2</v>
      </c>
      <c r="D414" s="357" t="str">
        <f>IF(①申請書!$E$2=B414,"連携","")</f>
        <v/>
      </c>
      <c r="E414" s="356" t="str">
        <f>IF(D414="","",COUNTIF($D$2:D414,"連携"))</f>
        <v/>
      </c>
      <c r="F414" s="357">
        <v>91676</v>
      </c>
      <c r="G414" s="356" t="s">
        <v>145</v>
      </c>
      <c r="H414" s="356" t="s">
        <v>2620</v>
      </c>
      <c r="I414" s="356" t="s">
        <v>168</v>
      </c>
      <c r="J414" s="357" t="s">
        <v>1799</v>
      </c>
      <c r="K414" s="357">
        <v>1810117059</v>
      </c>
      <c r="L414" s="357" t="s">
        <v>611</v>
      </c>
      <c r="M414" s="356" t="s">
        <v>610</v>
      </c>
      <c r="N414" s="356" t="s">
        <v>2116</v>
      </c>
      <c r="O414" s="356" t="s">
        <v>2802</v>
      </c>
      <c r="P414" s="356" t="s">
        <v>1327</v>
      </c>
    </row>
    <row r="415" spans="1:18" ht="18" x14ac:dyDescent="0.35">
      <c r="A415" s="352">
        <v>414</v>
      </c>
      <c r="B415" s="353">
        <v>61</v>
      </c>
      <c r="C415" s="353">
        <v>0</v>
      </c>
      <c r="D415" s="353"/>
      <c r="E415" s="354" t="str">
        <f>IF(D415="","",COUNTIF($D$2:D415,"連携"))</f>
        <v/>
      </c>
      <c r="F415" s="353">
        <v>91191</v>
      </c>
      <c r="G415" s="354" t="s">
        <v>145</v>
      </c>
      <c r="H415" s="354" t="s">
        <v>2622</v>
      </c>
      <c r="I415" s="354" t="s">
        <v>575</v>
      </c>
      <c r="J415" s="353" t="s">
        <v>7</v>
      </c>
      <c r="K415" s="353">
        <v>1910112398</v>
      </c>
      <c r="L415" s="353" t="s">
        <v>3095</v>
      </c>
      <c r="M415" s="354" t="s">
        <v>576</v>
      </c>
      <c r="N415" s="354" t="s">
        <v>3096</v>
      </c>
      <c r="O415" s="354" t="s">
        <v>2802</v>
      </c>
      <c r="P415" s="354" t="s">
        <v>3097</v>
      </c>
      <c r="Q415" s="355"/>
      <c r="R415" s="355"/>
    </row>
    <row r="416" spans="1:18" x14ac:dyDescent="0.35">
      <c r="A416" s="357">
        <v>415</v>
      </c>
      <c r="B416" s="357">
        <v>61</v>
      </c>
      <c r="C416" s="357">
        <v>1</v>
      </c>
      <c r="D416" s="357" t="str">
        <f>IF(①申請書!$E$2=B416,"連携","")</f>
        <v/>
      </c>
      <c r="E416" s="356" t="str">
        <f>IF(D416="","",COUNTIF($D$2:D416,"連携"))</f>
        <v/>
      </c>
      <c r="F416" s="357">
        <v>91196</v>
      </c>
      <c r="G416" s="356" t="s">
        <v>145</v>
      </c>
      <c r="H416" s="356" t="s">
        <v>2622</v>
      </c>
      <c r="I416" s="356" t="s">
        <v>1487</v>
      </c>
      <c r="J416" s="357" t="s">
        <v>1797</v>
      </c>
      <c r="K416" s="357">
        <v>1910114451</v>
      </c>
      <c r="L416" s="357" t="s">
        <v>1486</v>
      </c>
      <c r="M416" s="356" t="s">
        <v>576</v>
      </c>
      <c r="N416" s="356" t="s">
        <v>2081</v>
      </c>
      <c r="O416" s="356" t="s">
        <v>2788</v>
      </c>
      <c r="P416" s="356" t="s">
        <v>2082</v>
      </c>
    </row>
    <row r="417" spans="1:18" x14ac:dyDescent="0.35">
      <c r="A417" s="357">
        <v>416</v>
      </c>
      <c r="B417" s="357">
        <v>61</v>
      </c>
      <c r="C417" s="357">
        <v>2</v>
      </c>
      <c r="D417" s="357" t="str">
        <f>IF(①申請書!$E$2=B417,"連携","")</f>
        <v/>
      </c>
      <c r="E417" s="356" t="str">
        <f>IF(D417="","",COUNTIF($D$2:D417,"連携"))</f>
        <v/>
      </c>
      <c r="F417" s="357">
        <v>91592</v>
      </c>
      <c r="G417" s="356" t="s">
        <v>145</v>
      </c>
      <c r="H417" s="356" t="s">
        <v>2622</v>
      </c>
      <c r="I417" s="356" t="s">
        <v>146</v>
      </c>
      <c r="J417" s="357" t="s">
        <v>1799</v>
      </c>
      <c r="K417" s="357">
        <v>1912110952</v>
      </c>
      <c r="L417" s="357" t="s">
        <v>577</v>
      </c>
      <c r="M417" s="356" t="s">
        <v>576</v>
      </c>
      <c r="N417" s="356" t="s">
        <v>2083</v>
      </c>
      <c r="O417" s="356" t="s">
        <v>2788</v>
      </c>
      <c r="P417" s="356" t="s">
        <v>3098</v>
      </c>
    </row>
    <row r="418" spans="1:18" x14ac:dyDescent="0.35">
      <c r="A418" s="357">
        <v>417</v>
      </c>
      <c r="B418" s="357">
        <v>61</v>
      </c>
      <c r="C418" s="357">
        <v>3</v>
      </c>
      <c r="D418" s="357" t="str">
        <f>IF(①申請書!$E$2=B418,"連携","")</f>
        <v/>
      </c>
      <c r="E418" s="356" t="str">
        <f>IF(D418="","",COUNTIF($D$2:D418,"連携"))</f>
        <v/>
      </c>
      <c r="F418" s="357">
        <v>91776</v>
      </c>
      <c r="G418" s="356" t="s">
        <v>145</v>
      </c>
      <c r="H418" s="356" t="s">
        <v>2622</v>
      </c>
      <c r="I418" s="356" t="s">
        <v>578</v>
      </c>
      <c r="J418" s="357" t="s">
        <v>1801</v>
      </c>
      <c r="K418" s="357">
        <v>1910210176</v>
      </c>
      <c r="L418" s="357" t="s">
        <v>579</v>
      </c>
      <c r="M418" s="356" t="s">
        <v>576</v>
      </c>
      <c r="N418" s="356" t="s">
        <v>2084</v>
      </c>
      <c r="O418" s="356" t="s">
        <v>2788</v>
      </c>
      <c r="P418" s="356" t="s">
        <v>3099</v>
      </c>
    </row>
    <row r="419" spans="1:18" x14ac:dyDescent="0.35">
      <c r="A419" s="357">
        <v>418</v>
      </c>
      <c r="B419" s="357">
        <v>61</v>
      </c>
      <c r="C419" s="357">
        <v>4</v>
      </c>
      <c r="D419" s="357" t="str">
        <f>IF(①申請書!$E$2=B419,"連携","")</f>
        <v/>
      </c>
      <c r="E419" s="356" t="str">
        <f>IF(D419="","",COUNTIF($D$2:D419,"連携"))</f>
        <v/>
      </c>
      <c r="F419" s="357">
        <v>91884</v>
      </c>
      <c r="G419" s="356" t="s">
        <v>145</v>
      </c>
      <c r="H419" s="356" t="s">
        <v>2622</v>
      </c>
      <c r="I419" s="356" t="s">
        <v>147</v>
      </c>
      <c r="J419" s="357" t="s">
        <v>1803</v>
      </c>
      <c r="K419" s="357">
        <v>1910115722</v>
      </c>
      <c r="L419" s="357" t="s">
        <v>582</v>
      </c>
      <c r="M419" s="356" t="s">
        <v>576</v>
      </c>
      <c r="N419" s="356" t="s">
        <v>2085</v>
      </c>
      <c r="O419" s="356" t="s">
        <v>2788</v>
      </c>
      <c r="P419" s="356" t="s">
        <v>3100</v>
      </c>
    </row>
    <row r="420" spans="1:18" x14ac:dyDescent="0.35">
      <c r="A420" s="357">
        <v>419</v>
      </c>
      <c r="B420" s="357">
        <v>61</v>
      </c>
      <c r="C420" s="357">
        <v>5</v>
      </c>
      <c r="D420" s="357" t="str">
        <f>IF(①申請書!$E$2=B420,"連携","")</f>
        <v/>
      </c>
      <c r="E420" s="356" t="str">
        <f>IF(D420="","",COUNTIF($D$2:D420,"連携"))</f>
        <v/>
      </c>
      <c r="F420" s="357">
        <v>92373</v>
      </c>
      <c r="G420" s="356" t="s">
        <v>145</v>
      </c>
      <c r="H420" s="356" t="s">
        <v>2622</v>
      </c>
      <c r="I420" s="356" t="s">
        <v>580</v>
      </c>
      <c r="J420" s="357" t="s">
        <v>1804</v>
      </c>
      <c r="K420" s="357">
        <v>1910711199</v>
      </c>
      <c r="L420" s="357" t="s">
        <v>581</v>
      </c>
      <c r="M420" s="356" t="s">
        <v>576</v>
      </c>
      <c r="N420" s="356" t="s">
        <v>2087</v>
      </c>
      <c r="O420" s="356" t="s">
        <v>2788</v>
      </c>
      <c r="P420" s="356" t="s">
        <v>3101</v>
      </c>
    </row>
    <row r="421" spans="1:18" ht="18" x14ac:dyDescent="0.35">
      <c r="A421" s="352">
        <v>420</v>
      </c>
      <c r="B421" s="353">
        <v>62</v>
      </c>
      <c r="C421" s="353">
        <v>0</v>
      </c>
      <c r="D421" s="353"/>
      <c r="E421" s="354" t="str">
        <f>IF(D421="","",COUNTIF($D$2:D421,"連携"))</f>
        <v/>
      </c>
      <c r="F421" s="353">
        <v>91592</v>
      </c>
      <c r="G421" s="354" t="s">
        <v>145</v>
      </c>
      <c r="H421" s="354" t="s">
        <v>2625</v>
      </c>
      <c r="I421" s="354" t="s">
        <v>146</v>
      </c>
      <c r="J421" s="353" t="s">
        <v>7</v>
      </c>
      <c r="K421" s="353">
        <v>1912110952</v>
      </c>
      <c r="L421" s="353" t="s">
        <v>577</v>
      </c>
      <c r="M421" s="354" t="s">
        <v>576</v>
      </c>
      <c r="N421" s="354" t="s">
        <v>2083</v>
      </c>
      <c r="O421" s="354" t="s">
        <v>2788</v>
      </c>
      <c r="P421" s="354" t="s">
        <v>3098</v>
      </c>
      <c r="Q421" s="355"/>
      <c r="R421" s="355"/>
    </row>
    <row r="422" spans="1:18" x14ac:dyDescent="0.35">
      <c r="A422" s="357">
        <v>421</v>
      </c>
      <c r="B422" s="357">
        <v>62</v>
      </c>
      <c r="C422" s="357">
        <v>1</v>
      </c>
      <c r="D422" s="357" t="str">
        <f>IF(①申請書!$E$2=B422,"連携","")</f>
        <v/>
      </c>
      <c r="E422" s="356" t="str">
        <f>IF(D422="","",COUNTIF($D$2:D422,"連携"))</f>
        <v/>
      </c>
      <c r="F422" s="357">
        <v>91191</v>
      </c>
      <c r="G422" s="356" t="s">
        <v>145</v>
      </c>
      <c r="H422" s="356" t="s">
        <v>2625</v>
      </c>
      <c r="I422" s="356" t="s">
        <v>575</v>
      </c>
      <c r="J422" s="357" t="s">
        <v>1797</v>
      </c>
      <c r="K422" s="357">
        <v>1910112398</v>
      </c>
      <c r="L422" s="357" t="s">
        <v>3095</v>
      </c>
      <c r="M422" s="356" t="s">
        <v>576</v>
      </c>
      <c r="N422" s="356" t="s">
        <v>3096</v>
      </c>
      <c r="O422" s="356" t="s">
        <v>2802</v>
      </c>
      <c r="P422" s="356" t="s">
        <v>3097</v>
      </c>
    </row>
    <row r="423" spans="1:18" x14ac:dyDescent="0.35">
      <c r="A423" s="357">
        <v>422</v>
      </c>
      <c r="B423" s="357">
        <v>62</v>
      </c>
      <c r="C423" s="357">
        <v>2</v>
      </c>
      <c r="D423" s="357" t="str">
        <f>IF(①申請書!$E$2=B423,"連携","")</f>
        <v/>
      </c>
      <c r="E423" s="356" t="str">
        <f>IF(D423="","",COUNTIF($D$2:D423,"連携"))</f>
        <v/>
      </c>
      <c r="F423" s="357">
        <v>91196</v>
      </c>
      <c r="G423" s="356" t="s">
        <v>145</v>
      </c>
      <c r="H423" s="356" t="s">
        <v>2625</v>
      </c>
      <c r="I423" s="356" t="s">
        <v>1487</v>
      </c>
      <c r="J423" s="357" t="s">
        <v>1799</v>
      </c>
      <c r="K423" s="357">
        <v>1910114451</v>
      </c>
      <c r="L423" s="357" t="s">
        <v>1486</v>
      </c>
      <c r="M423" s="356" t="s">
        <v>576</v>
      </c>
      <c r="N423" s="356" t="s">
        <v>2081</v>
      </c>
      <c r="O423" s="356" t="s">
        <v>2788</v>
      </c>
      <c r="P423" s="356" t="s">
        <v>2082</v>
      </c>
    </row>
    <row r="424" spans="1:18" x14ac:dyDescent="0.35">
      <c r="A424" s="357">
        <v>423</v>
      </c>
      <c r="B424" s="357">
        <v>62</v>
      </c>
      <c r="C424" s="357">
        <v>3</v>
      </c>
      <c r="D424" s="357" t="str">
        <f>IF(①申請書!$E$2=B424,"連携","")</f>
        <v/>
      </c>
      <c r="E424" s="356" t="str">
        <f>IF(D424="","",COUNTIF($D$2:D424,"連携"))</f>
        <v/>
      </c>
      <c r="F424" s="357">
        <v>91736</v>
      </c>
      <c r="G424" s="356" t="s">
        <v>145</v>
      </c>
      <c r="H424" s="356" t="s">
        <v>2625</v>
      </c>
      <c r="I424" s="356" t="s">
        <v>148</v>
      </c>
      <c r="J424" s="357" t="s">
        <v>1801</v>
      </c>
      <c r="K424" s="357">
        <v>2215460078</v>
      </c>
      <c r="L424" s="357" t="s">
        <v>583</v>
      </c>
      <c r="M424" s="356" t="s">
        <v>555</v>
      </c>
      <c r="N424" s="356" t="s">
        <v>2086</v>
      </c>
      <c r="O424" s="356" t="s">
        <v>2788</v>
      </c>
      <c r="P424" s="356" t="s">
        <v>1378</v>
      </c>
    </row>
    <row r="425" spans="1:18" x14ac:dyDescent="0.35">
      <c r="A425" s="357">
        <v>424</v>
      </c>
      <c r="B425" s="357">
        <v>62</v>
      </c>
      <c r="C425" s="357">
        <v>4</v>
      </c>
      <c r="D425" s="357" t="str">
        <f>IF(①申請書!$E$2=B425,"連携","")</f>
        <v/>
      </c>
      <c r="E425" s="356" t="str">
        <f>IF(D425="","",COUNTIF($D$2:D425,"連携"))</f>
        <v/>
      </c>
      <c r="F425" s="357">
        <v>91776</v>
      </c>
      <c r="G425" s="356" t="s">
        <v>145</v>
      </c>
      <c r="H425" s="356" t="s">
        <v>2625</v>
      </c>
      <c r="I425" s="356" t="s">
        <v>578</v>
      </c>
      <c r="J425" s="357" t="s">
        <v>1803</v>
      </c>
      <c r="K425" s="357">
        <v>1910210176</v>
      </c>
      <c r="L425" s="357" t="s">
        <v>579</v>
      </c>
      <c r="M425" s="356" t="s">
        <v>576</v>
      </c>
      <c r="N425" s="356" t="s">
        <v>2084</v>
      </c>
      <c r="O425" s="356" t="s">
        <v>2788</v>
      </c>
      <c r="P425" s="356" t="s">
        <v>3099</v>
      </c>
    </row>
    <row r="426" spans="1:18" x14ac:dyDescent="0.35">
      <c r="A426" s="357">
        <v>425</v>
      </c>
      <c r="B426" s="357">
        <v>62</v>
      </c>
      <c r="C426" s="357">
        <v>5</v>
      </c>
      <c r="D426" s="357" t="str">
        <f>IF(①申請書!$E$2=B426,"連携","")</f>
        <v/>
      </c>
      <c r="E426" s="356" t="str">
        <f>IF(D426="","",COUNTIF($D$2:D426,"連携"))</f>
        <v/>
      </c>
      <c r="F426" s="357">
        <v>91884</v>
      </c>
      <c r="G426" s="356" t="s">
        <v>145</v>
      </c>
      <c r="H426" s="356" t="s">
        <v>2625</v>
      </c>
      <c r="I426" s="356" t="s">
        <v>147</v>
      </c>
      <c r="J426" s="357" t="s">
        <v>1804</v>
      </c>
      <c r="K426" s="357">
        <v>1910115722</v>
      </c>
      <c r="L426" s="357" t="s">
        <v>582</v>
      </c>
      <c r="M426" s="356" t="s">
        <v>576</v>
      </c>
      <c r="N426" s="356" t="s">
        <v>2085</v>
      </c>
      <c r="O426" s="356" t="s">
        <v>2788</v>
      </c>
      <c r="P426" s="356" t="s">
        <v>3100</v>
      </c>
    </row>
    <row r="427" spans="1:18" x14ac:dyDescent="0.35">
      <c r="A427" s="357">
        <v>426</v>
      </c>
      <c r="B427" s="357">
        <v>62</v>
      </c>
      <c r="C427" s="357">
        <v>6</v>
      </c>
      <c r="D427" s="357" t="str">
        <f>IF(①申請書!$E$2=B427,"連携","")</f>
        <v/>
      </c>
      <c r="E427" s="356" t="str">
        <f>IF(D427="","",COUNTIF($D$2:D427,"連携"))</f>
        <v/>
      </c>
      <c r="F427" s="357">
        <v>92373</v>
      </c>
      <c r="G427" s="356" t="s">
        <v>145</v>
      </c>
      <c r="H427" s="356" t="s">
        <v>2625</v>
      </c>
      <c r="I427" s="356" t="s">
        <v>580</v>
      </c>
      <c r="J427" s="357" t="s">
        <v>1805</v>
      </c>
      <c r="K427" s="357">
        <v>1910711199</v>
      </c>
      <c r="L427" s="357" t="s">
        <v>581</v>
      </c>
      <c r="M427" s="356" t="s">
        <v>576</v>
      </c>
      <c r="N427" s="356" t="s">
        <v>2087</v>
      </c>
      <c r="O427" s="356" t="s">
        <v>2788</v>
      </c>
      <c r="P427" s="356" t="s">
        <v>3101</v>
      </c>
    </row>
    <row r="428" spans="1:18" ht="18" x14ac:dyDescent="0.35">
      <c r="A428" s="352">
        <v>427</v>
      </c>
      <c r="B428" s="353">
        <v>63</v>
      </c>
      <c r="C428" s="353">
        <v>0</v>
      </c>
      <c r="D428" s="353"/>
      <c r="E428" s="354" t="str">
        <f>IF(D428="","",COUNTIF($D$2:D428,"連携"))</f>
        <v/>
      </c>
      <c r="F428" s="353">
        <v>91235</v>
      </c>
      <c r="G428" s="354" t="s">
        <v>145</v>
      </c>
      <c r="H428" s="354" t="s">
        <v>2627</v>
      </c>
      <c r="I428" s="354" t="s">
        <v>158</v>
      </c>
      <c r="J428" s="353" t="s">
        <v>7</v>
      </c>
      <c r="K428" s="353">
        <v>2018010013</v>
      </c>
      <c r="L428" s="353" t="s">
        <v>595</v>
      </c>
      <c r="M428" s="354" t="s">
        <v>432</v>
      </c>
      <c r="N428" s="354" t="s">
        <v>2098</v>
      </c>
      <c r="O428" s="354" t="s">
        <v>2788</v>
      </c>
      <c r="P428" s="354" t="s">
        <v>3102</v>
      </c>
      <c r="Q428" s="355"/>
      <c r="R428" s="355"/>
    </row>
    <row r="429" spans="1:18" x14ac:dyDescent="0.35">
      <c r="A429" s="357">
        <v>428</v>
      </c>
      <c r="B429" s="357">
        <v>63</v>
      </c>
      <c r="C429" s="357">
        <v>1</v>
      </c>
      <c r="D429" s="357" t="str">
        <f>IF(①申請書!$E$2=B429,"連携","")</f>
        <v/>
      </c>
      <c r="E429" s="356" t="str">
        <f>IF(D429="","",COUNTIF($D$2:D429,"連携"))</f>
        <v/>
      </c>
      <c r="F429" s="357">
        <v>91043</v>
      </c>
      <c r="G429" s="356" t="s">
        <v>145</v>
      </c>
      <c r="H429" s="356" t="s">
        <v>2627</v>
      </c>
      <c r="I429" s="356" t="s">
        <v>1460</v>
      </c>
      <c r="J429" s="357" t="s">
        <v>1797</v>
      </c>
      <c r="K429" s="357">
        <v>2010617039</v>
      </c>
      <c r="L429" s="357" t="s">
        <v>1459</v>
      </c>
      <c r="M429" s="356" t="s">
        <v>432</v>
      </c>
      <c r="N429" s="356" t="s">
        <v>3103</v>
      </c>
      <c r="O429" s="356" t="s">
        <v>2788</v>
      </c>
      <c r="P429" s="356" t="s">
        <v>3104</v>
      </c>
    </row>
    <row r="430" spans="1:18" x14ac:dyDescent="0.35">
      <c r="A430" s="357">
        <v>429</v>
      </c>
      <c r="B430" s="357">
        <v>63</v>
      </c>
      <c r="C430" s="357">
        <v>2</v>
      </c>
      <c r="D430" s="357" t="str">
        <f>IF(①申請書!$E$2=B430,"連携","")</f>
        <v/>
      </c>
      <c r="E430" s="356" t="str">
        <f>IF(D430="","",COUNTIF($D$2:D430,"連携"))</f>
        <v/>
      </c>
      <c r="F430" s="357">
        <v>91295</v>
      </c>
      <c r="G430" s="356" t="s">
        <v>145</v>
      </c>
      <c r="H430" s="356" t="s">
        <v>2627</v>
      </c>
      <c r="I430" s="356" t="s">
        <v>601</v>
      </c>
      <c r="J430" s="357" t="s">
        <v>1799</v>
      </c>
      <c r="K430" s="357">
        <v>2010117246</v>
      </c>
      <c r="L430" s="357" t="s">
        <v>602</v>
      </c>
      <c r="M430" s="356" t="s">
        <v>432</v>
      </c>
      <c r="N430" s="356" t="s">
        <v>2099</v>
      </c>
      <c r="O430" s="356" t="s">
        <v>2788</v>
      </c>
      <c r="P430" s="356" t="s">
        <v>3105</v>
      </c>
    </row>
    <row r="431" spans="1:18" x14ac:dyDescent="0.35">
      <c r="A431" s="357">
        <v>430</v>
      </c>
      <c r="B431" s="357">
        <v>63</v>
      </c>
      <c r="C431" s="357">
        <v>3</v>
      </c>
      <c r="D431" s="357" t="str">
        <f>IF(①申請書!$E$2=B431,"連携","")</f>
        <v/>
      </c>
      <c r="E431" s="356" t="str">
        <f>IF(D431="","",COUNTIF($D$2:D431,"連携"))</f>
        <v/>
      </c>
      <c r="F431" s="357">
        <v>91296</v>
      </c>
      <c r="G431" s="356" t="s">
        <v>145</v>
      </c>
      <c r="H431" s="356" t="s">
        <v>2627</v>
      </c>
      <c r="I431" s="356" t="s">
        <v>162</v>
      </c>
      <c r="J431" s="357" t="s">
        <v>1801</v>
      </c>
      <c r="K431" s="357">
        <v>2010117063</v>
      </c>
      <c r="L431" s="357" t="s">
        <v>604</v>
      </c>
      <c r="M431" s="356" t="s">
        <v>432</v>
      </c>
      <c r="N431" s="356" t="s">
        <v>2100</v>
      </c>
      <c r="O431" s="356" t="s">
        <v>2788</v>
      </c>
      <c r="P431" s="356" t="s">
        <v>3106</v>
      </c>
    </row>
    <row r="432" spans="1:18" x14ac:dyDescent="0.35">
      <c r="A432" s="357">
        <v>431</v>
      </c>
      <c r="B432" s="357">
        <v>63</v>
      </c>
      <c r="C432" s="357">
        <v>4</v>
      </c>
      <c r="D432" s="357" t="str">
        <f>IF(①申請書!$E$2=B432,"連携","")</f>
        <v/>
      </c>
      <c r="E432" s="356" t="str">
        <f>IF(D432="","",COUNTIF($D$2:D432,"連携"))</f>
        <v/>
      </c>
      <c r="F432" s="357">
        <v>91353</v>
      </c>
      <c r="G432" s="356" t="s">
        <v>145</v>
      </c>
      <c r="H432" s="356" t="s">
        <v>2627</v>
      </c>
      <c r="I432" s="356" t="s">
        <v>160</v>
      </c>
      <c r="J432" s="357" t="s">
        <v>1803</v>
      </c>
      <c r="K432" s="357">
        <v>2010517023</v>
      </c>
      <c r="L432" s="357" t="s">
        <v>603</v>
      </c>
      <c r="M432" s="356" t="s">
        <v>432</v>
      </c>
      <c r="N432" s="356" t="s">
        <v>2101</v>
      </c>
      <c r="O432" s="356" t="s">
        <v>2788</v>
      </c>
      <c r="P432" s="356" t="s">
        <v>1420</v>
      </c>
    </row>
    <row r="433" spans="1:18" x14ac:dyDescent="0.35">
      <c r="A433" s="357">
        <v>432</v>
      </c>
      <c r="B433" s="357">
        <v>63</v>
      </c>
      <c r="C433" s="357">
        <v>5</v>
      </c>
      <c r="D433" s="357" t="str">
        <f>IF(①申請書!$E$2=B433,"連携","")</f>
        <v/>
      </c>
      <c r="E433" s="356" t="str">
        <f>IF(D433="","",COUNTIF($D$2:D433,"連携"))</f>
        <v/>
      </c>
      <c r="F433" s="357">
        <v>91464</v>
      </c>
      <c r="G433" s="356" t="s">
        <v>145</v>
      </c>
      <c r="H433" s="356" t="s">
        <v>2627</v>
      </c>
      <c r="I433" s="356" t="s">
        <v>596</v>
      </c>
      <c r="J433" s="357" t="s">
        <v>1804</v>
      </c>
      <c r="K433" s="357">
        <v>2010118251</v>
      </c>
      <c r="L433" s="357" t="s">
        <v>597</v>
      </c>
      <c r="M433" s="356" t="s">
        <v>432</v>
      </c>
      <c r="N433" s="356" t="s">
        <v>2102</v>
      </c>
      <c r="O433" s="356" t="s">
        <v>2802</v>
      </c>
      <c r="P433" s="356" t="s">
        <v>3107</v>
      </c>
    </row>
    <row r="434" spans="1:18" x14ac:dyDescent="0.35">
      <c r="A434" s="357">
        <v>433</v>
      </c>
      <c r="B434" s="357">
        <v>63</v>
      </c>
      <c r="C434" s="357">
        <v>6</v>
      </c>
      <c r="D434" s="357" t="str">
        <f>IF(①申請書!$E$2=B434,"連携","")</f>
        <v/>
      </c>
      <c r="E434" s="356" t="str">
        <f>IF(D434="","",COUNTIF($D$2:D434,"連携"))</f>
        <v/>
      </c>
      <c r="F434" s="357">
        <v>91524</v>
      </c>
      <c r="G434" s="356" t="s">
        <v>145</v>
      </c>
      <c r="H434" s="356" t="s">
        <v>2627</v>
      </c>
      <c r="I434" s="356" t="s">
        <v>3108</v>
      </c>
      <c r="J434" s="357" t="s">
        <v>1805</v>
      </c>
      <c r="K434" s="357">
        <v>2011117047</v>
      </c>
      <c r="L434" s="357" t="s">
        <v>3109</v>
      </c>
      <c r="M434" s="356" t="s">
        <v>432</v>
      </c>
      <c r="N434" s="356" t="s">
        <v>3110</v>
      </c>
      <c r="O434" s="356" t="s">
        <v>2788</v>
      </c>
      <c r="P434" s="356" t="s">
        <v>3111</v>
      </c>
    </row>
    <row r="435" spans="1:18" x14ac:dyDescent="0.35">
      <c r="A435" s="357">
        <v>434</v>
      </c>
      <c r="B435" s="357">
        <v>63</v>
      </c>
      <c r="C435" s="357">
        <v>7</v>
      </c>
      <c r="D435" s="357" t="str">
        <f>IF(①申請書!$E$2=B435,"連携","")</f>
        <v/>
      </c>
      <c r="E435" s="356" t="str">
        <f>IF(D435="","",COUNTIF($D$2:D435,"連携"))</f>
        <v/>
      </c>
      <c r="F435" s="357">
        <v>91681</v>
      </c>
      <c r="G435" s="356" t="s">
        <v>145</v>
      </c>
      <c r="H435" s="356" t="s">
        <v>2627</v>
      </c>
      <c r="I435" s="356" t="s">
        <v>159</v>
      </c>
      <c r="J435" s="357" t="s">
        <v>1807</v>
      </c>
      <c r="K435" s="357">
        <v>2010218275</v>
      </c>
      <c r="L435" s="357" t="s">
        <v>598</v>
      </c>
      <c r="M435" s="356" t="s">
        <v>432</v>
      </c>
      <c r="N435" s="356" t="s">
        <v>2103</v>
      </c>
      <c r="O435" s="356" t="s">
        <v>2788</v>
      </c>
      <c r="P435" s="356" t="s">
        <v>1375</v>
      </c>
    </row>
    <row r="436" spans="1:18" x14ac:dyDescent="0.35">
      <c r="A436" s="357">
        <v>435</v>
      </c>
      <c r="B436" s="357">
        <v>63</v>
      </c>
      <c r="C436" s="357">
        <v>8</v>
      </c>
      <c r="D436" s="357" t="str">
        <f>IF(①申請書!$E$2=B436,"連携","")</f>
        <v/>
      </c>
      <c r="E436" s="356" t="str">
        <f>IF(D436="","",COUNTIF($D$2:D436,"連携"))</f>
        <v/>
      </c>
      <c r="F436" s="357">
        <v>92302</v>
      </c>
      <c r="G436" s="356" t="s">
        <v>145</v>
      </c>
      <c r="H436" s="356" t="s">
        <v>2627</v>
      </c>
      <c r="I436" s="356" t="s">
        <v>599</v>
      </c>
      <c r="J436" s="357" t="s">
        <v>1809</v>
      </c>
      <c r="K436" s="357">
        <v>2018010062</v>
      </c>
      <c r="L436" s="357" t="s">
        <v>600</v>
      </c>
      <c r="M436" s="356" t="s">
        <v>432</v>
      </c>
      <c r="N436" s="356" t="s">
        <v>2104</v>
      </c>
      <c r="O436" s="356" t="s">
        <v>2788</v>
      </c>
      <c r="P436" s="356" t="s">
        <v>3112</v>
      </c>
    </row>
    <row r="437" spans="1:18" x14ac:dyDescent="0.35">
      <c r="A437" s="357">
        <v>436</v>
      </c>
      <c r="B437" s="357">
        <v>63</v>
      </c>
      <c r="C437" s="357">
        <v>9</v>
      </c>
      <c r="D437" s="357" t="str">
        <f>IF(①申請書!$E$2=B437,"連携","")</f>
        <v/>
      </c>
      <c r="E437" s="356" t="str">
        <f>IF(D437="","",COUNTIF($D$2:D437,"連携"))</f>
        <v/>
      </c>
      <c r="F437" s="357">
        <v>92420</v>
      </c>
      <c r="G437" s="356" t="s">
        <v>145</v>
      </c>
      <c r="H437" s="356" t="s">
        <v>2627</v>
      </c>
      <c r="I437" s="356" t="s">
        <v>161</v>
      </c>
      <c r="J437" s="357" t="s">
        <v>1811</v>
      </c>
      <c r="K437" s="357">
        <v>2010917363</v>
      </c>
      <c r="L437" s="357" t="s">
        <v>2105</v>
      </c>
      <c r="M437" s="356" t="s">
        <v>432</v>
      </c>
      <c r="N437" s="356" t="s">
        <v>2106</v>
      </c>
      <c r="O437" s="356" t="s">
        <v>2788</v>
      </c>
      <c r="P437" s="356" t="s">
        <v>1421</v>
      </c>
    </row>
    <row r="438" spans="1:18" ht="18" x14ac:dyDescent="0.35">
      <c r="A438" s="352">
        <v>437</v>
      </c>
      <c r="B438" s="353">
        <v>64</v>
      </c>
      <c r="C438" s="353">
        <v>0</v>
      </c>
      <c r="D438" s="353"/>
      <c r="E438" s="354" t="str">
        <f>IF(D438="","",COUNTIF($D$2:D438,"連携"))</f>
        <v/>
      </c>
      <c r="F438" s="353">
        <v>91094</v>
      </c>
      <c r="G438" s="354" t="s">
        <v>145</v>
      </c>
      <c r="H438" s="354" t="s">
        <v>2631</v>
      </c>
      <c r="I438" s="354" t="s">
        <v>615</v>
      </c>
      <c r="J438" s="353" t="s">
        <v>7</v>
      </c>
      <c r="K438" s="353">
        <v>2119806442</v>
      </c>
      <c r="L438" s="353" t="s">
        <v>2117</v>
      </c>
      <c r="M438" s="354" t="s">
        <v>542</v>
      </c>
      <c r="N438" s="354" t="s">
        <v>2118</v>
      </c>
      <c r="O438" s="354" t="s">
        <v>2788</v>
      </c>
      <c r="P438" s="354" t="s">
        <v>3113</v>
      </c>
      <c r="Q438" s="355"/>
      <c r="R438" s="355"/>
    </row>
    <row r="439" spans="1:18" x14ac:dyDescent="0.35">
      <c r="A439" s="357">
        <v>438</v>
      </c>
      <c r="B439" s="357">
        <v>64</v>
      </c>
      <c r="C439" s="357">
        <v>1</v>
      </c>
      <c r="D439" s="357" t="str">
        <f>IF(①申請書!$E$2=B439,"連携","")</f>
        <v/>
      </c>
      <c r="E439" s="356" t="str">
        <f>IF(D439="","",COUNTIF($D$2:D439,"連携"))</f>
        <v/>
      </c>
      <c r="F439" s="357">
        <v>91067</v>
      </c>
      <c r="G439" s="356" t="s">
        <v>145</v>
      </c>
      <c r="H439" s="356" t="s">
        <v>2631</v>
      </c>
      <c r="I439" s="356" t="s">
        <v>150</v>
      </c>
      <c r="J439" s="357" t="s">
        <v>1797</v>
      </c>
      <c r="K439" s="357">
        <v>2310101536</v>
      </c>
      <c r="L439" s="357" t="s">
        <v>1462</v>
      </c>
      <c r="M439" s="356" t="s">
        <v>456</v>
      </c>
      <c r="N439" s="356" t="s">
        <v>2090</v>
      </c>
      <c r="O439" s="356" t="s">
        <v>2788</v>
      </c>
      <c r="P439" s="356" t="s">
        <v>1332</v>
      </c>
    </row>
    <row r="440" spans="1:18" x14ac:dyDescent="0.35">
      <c r="A440" s="357">
        <v>439</v>
      </c>
      <c r="B440" s="357">
        <v>64</v>
      </c>
      <c r="C440" s="357">
        <v>2</v>
      </c>
      <c r="D440" s="357" t="str">
        <f>IF(①申請書!$E$2=B440,"連携","")</f>
        <v/>
      </c>
      <c r="E440" s="356" t="str">
        <f>IF(D440="","",COUNTIF($D$2:D440,"連携"))</f>
        <v/>
      </c>
      <c r="F440" s="357">
        <v>91092</v>
      </c>
      <c r="G440" s="356" t="s">
        <v>145</v>
      </c>
      <c r="H440" s="356" t="s">
        <v>2631</v>
      </c>
      <c r="I440" s="356" t="s">
        <v>175</v>
      </c>
      <c r="J440" s="357" t="s">
        <v>1799</v>
      </c>
      <c r="K440" s="357">
        <v>2110800188</v>
      </c>
      <c r="L440" s="357" t="s">
        <v>619</v>
      </c>
      <c r="M440" s="356" t="s">
        <v>542</v>
      </c>
      <c r="N440" s="356" t="s">
        <v>2119</v>
      </c>
      <c r="O440" s="356" t="s">
        <v>2802</v>
      </c>
      <c r="P440" s="356" t="s">
        <v>3114</v>
      </c>
    </row>
    <row r="441" spans="1:18" x14ac:dyDescent="0.35">
      <c r="A441" s="357">
        <v>440</v>
      </c>
      <c r="B441" s="357">
        <v>64</v>
      </c>
      <c r="C441" s="357">
        <v>3</v>
      </c>
      <c r="D441" s="357" t="str">
        <f>IF(①申請書!$E$2=B441,"連携","")</f>
        <v/>
      </c>
      <c r="E441" s="356" t="str">
        <f>IF(D441="","",COUNTIF($D$2:D441,"連携"))</f>
        <v/>
      </c>
      <c r="F441" s="357">
        <v>91093</v>
      </c>
      <c r="G441" s="356" t="s">
        <v>145</v>
      </c>
      <c r="H441" s="356" t="s">
        <v>2631</v>
      </c>
      <c r="I441" s="356" t="s">
        <v>176</v>
      </c>
      <c r="J441" s="357" t="s">
        <v>1801</v>
      </c>
      <c r="K441" s="357">
        <v>2319900110</v>
      </c>
      <c r="L441" s="357" t="s">
        <v>2120</v>
      </c>
      <c r="M441" s="356" t="s">
        <v>542</v>
      </c>
      <c r="N441" s="356" t="s">
        <v>2121</v>
      </c>
      <c r="O441" s="356" t="s">
        <v>2802</v>
      </c>
      <c r="P441" s="356" t="s">
        <v>1336</v>
      </c>
    </row>
    <row r="442" spans="1:18" x14ac:dyDescent="0.35">
      <c r="A442" s="357">
        <v>441</v>
      </c>
      <c r="B442" s="357">
        <v>64</v>
      </c>
      <c r="C442" s="357">
        <v>4</v>
      </c>
      <c r="D442" s="357" t="str">
        <f>IF(①申請書!$E$2=B442,"連携","")</f>
        <v/>
      </c>
      <c r="E442" s="356" t="str">
        <f>IF(D442="","",COUNTIF($D$2:D442,"連携"))</f>
        <v/>
      </c>
      <c r="F442" s="357">
        <v>91095</v>
      </c>
      <c r="G442" s="356" t="s">
        <v>145</v>
      </c>
      <c r="H442" s="356" t="s">
        <v>2631</v>
      </c>
      <c r="I442" s="356" t="s">
        <v>174</v>
      </c>
      <c r="J442" s="357" t="s">
        <v>1803</v>
      </c>
      <c r="K442" s="357">
        <v>2110105612</v>
      </c>
      <c r="L442" s="357" t="s">
        <v>618</v>
      </c>
      <c r="M442" s="356" t="s">
        <v>542</v>
      </c>
      <c r="N442" s="356" t="s">
        <v>2122</v>
      </c>
      <c r="O442" s="356" t="s">
        <v>2802</v>
      </c>
      <c r="P442" s="356" t="s">
        <v>3115</v>
      </c>
    </row>
    <row r="443" spans="1:18" x14ac:dyDescent="0.35">
      <c r="A443" s="357">
        <v>442</v>
      </c>
      <c r="B443" s="357">
        <v>64</v>
      </c>
      <c r="C443" s="357">
        <v>5</v>
      </c>
      <c r="D443" s="357" t="str">
        <f>IF(①申請書!$E$2=B443,"連携","")</f>
        <v/>
      </c>
      <c r="E443" s="356" t="str">
        <f>IF(D443="","",COUNTIF($D$2:D443,"連携"))</f>
        <v/>
      </c>
      <c r="F443" s="357">
        <v>91388</v>
      </c>
      <c r="G443" s="356" t="s">
        <v>145</v>
      </c>
      <c r="H443" s="356" t="s">
        <v>2631</v>
      </c>
      <c r="I443" s="356" t="s">
        <v>139</v>
      </c>
      <c r="J443" s="357" t="s">
        <v>1804</v>
      </c>
      <c r="K443" s="357">
        <v>2110600570</v>
      </c>
      <c r="L443" s="357" t="s">
        <v>2065</v>
      </c>
      <c r="M443" s="356" t="s">
        <v>456</v>
      </c>
      <c r="N443" s="356" t="s">
        <v>2066</v>
      </c>
      <c r="O443" s="356" t="s">
        <v>2788</v>
      </c>
      <c r="P443" s="356" t="s">
        <v>2981</v>
      </c>
    </row>
    <row r="444" spans="1:18" x14ac:dyDescent="0.35">
      <c r="A444" s="357">
        <v>443</v>
      </c>
      <c r="B444" s="357">
        <v>64</v>
      </c>
      <c r="C444" s="357">
        <v>6</v>
      </c>
      <c r="D444" s="357" t="str">
        <f>IF(①申請書!$E$2=B444,"連携","")</f>
        <v/>
      </c>
      <c r="E444" s="356" t="str">
        <f>IF(D444="","",COUNTIF($D$2:D444,"連携"))</f>
        <v/>
      </c>
      <c r="F444" s="357">
        <v>91391</v>
      </c>
      <c r="G444" s="356" t="s">
        <v>145</v>
      </c>
      <c r="H444" s="356" t="s">
        <v>2631</v>
      </c>
      <c r="I444" s="356" t="s">
        <v>3116</v>
      </c>
      <c r="J444" s="357" t="s">
        <v>1805</v>
      </c>
      <c r="K444" s="357">
        <v>2110107790</v>
      </c>
      <c r="L444" s="357" t="s">
        <v>1526</v>
      </c>
      <c r="M444" s="356" t="s">
        <v>542</v>
      </c>
      <c r="N444" s="356" t="s">
        <v>3117</v>
      </c>
      <c r="O444" s="356" t="s">
        <v>2788</v>
      </c>
      <c r="P444" s="356" t="s">
        <v>3118</v>
      </c>
    </row>
    <row r="445" spans="1:18" x14ac:dyDescent="0.35">
      <c r="A445" s="357">
        <v>444</v>
      </c>
      <c r="B445" s="357">
        <v>64</v>
      </c>
      <c r="C445" s="357">
        <v>7</v>
      </c>
      <c r="D445" s="357" t="str">
        <f>IF(①申請書!$E$2=B445,"連携","")</f>
        <v/>
      </c>
      <c r="E445" s="356" t="str">
        <f>IF(D445="","",COUNTIF($D$2:D445,"連携"))</f>
        <v/>
      </c>
      <c r="F445" s="357">
        <v>91731</v>
      </c>
      <c r="G445" s="356" t="s">
        <v>145</v>
      </c>
      <c r="H445" s="356" t="s">
        <v>2631</v>
      </c>
      <c r="I445" s="356" t="s">
        <v>172</v>
      </c>
      <c r="J445" s="357" t="s">
        <v>1807</v>
      </c>
      <c r="K445" s="357">
        <v>2112700485</v>
      </c>
      <c r="L445" s="357" t="s">
        <v>616</v>
      </c>
      <c r="M445" s="356" t="s">
        <v>542</v>
      </c>
      <c r="N445" s="356" t="s">
        <v>2123</v>
      </c>
      <c r="O445" s="356" t="s">
        <v>2788</v>
      </c>
      <c r="P445" s="356" t="s">
        <v>3119</v>
      </c>
    </row>
    <row r="446" spans="1:18" x14ac:dyDescent="0.35">
      <c r="A446" s="357">
        <v>445</v>
      </c>
      <c r="B446" s="357">
        <v>64</v>
      </c>
      <c r="C446" s="357">
        <v>8</v>
      </c>
      <c r="D446" s="357" t="str">
        <f>IF(①申請書!$E$2=B446,"連携","")</f>
        <v/>
      </c>
      <c r="E446" s="356" t="str">
        <f>IF(D446="","",COUNTIF($D$2:D446,"連携"))</f>
        <v/>
      </c>
      <c r="F446" s="357">
        <v>91777</v>
      </c>
      <c r="G446" s="356" t="s">
        <v>145</v>
      </c>
      <c r="H446" s="356" t="s">
        <v>2631</v>
      </c>
      <c r="I446" s="356" t="s">
        <v>621</v>
      </c>
      <c r="J446" s="357" t="s">
        <v>1809</v>
      </c>
      <c r="K446" s="357">
        <v>2111200966</v>
      </c>
      <c r="L446" s="357" t="s">
        <v>622</v>
      </c>
      <c r="M446" s="356" t="s">
        <v>542</v>
      </c>
      <c r="N446" s="356" t="s">
        <v>2124</v>
      </c>
      <c r="O446" s="356" t="s">
        <v>2802</v>
      </c>
      <c r="P446" s="356" t="s">
        <v>3120</v>
      </c>
    </row>
    <row r="447" spans="1:18" x14ac:dyDescent="0.35">
      <c r="A447" s="357">
        <v>446</v>
      </c>
      <c r="B447" s="357">
        <v>64</v>
      </c>
      <c r="C447" s="357">
        <v>9</v>
      </c>
      <c r="D447" s="357" t="str">
        <f>IF(①申請書!$E$2=B447,"連携","")</f>
        <v/>
      </c>
      <c r="E447" s="356" t="str">
        <f>IF(D447="","",COUNTIF($D$2:D447,"連携"))</f>
        <v/>
      </c>
      <c r="F447" s="357">
        <v>91885</v>
      </c>
      <c r="G447" s="356" t="s">
        <v>145</v>
      </c>
      <c r="H447" s="356" t="s">
        <v>2631</v>
      </c>
      <c r="I447" s="356" t="s">
        <v>177</v>
      </c>
      <c r="J447" s="357" t="s">
        <v>1811</v>
      </c>
      <c r="K447" s="357">
        <v>2312200013</v>
      </c>
      <c r="L447" s="357" t="s">
        <v>620</v>
      </c>
      <c r="M447" s="356" t="s">
        <v>542</v>
      </c>
      <c r="N447" s="356" t="s">
        <v>2125</v>
      </c>
      <c r="O447" s="356" t="s">
        <v>2788</v>
      </c>
      <c r="P447" s="356" t="s">
        <v>3121</v>
      </c>
    </row>
    <row r="448" spans="1:18" x14ac:dyDescent="0.35">
      <c r="A448" s="357">
        <v>447</v>
      </c>
      <c r="B448" s="357">
        <v>64</v>
      </c>
      <c r="C448" s="357">
        <v>10</v>
      </c>
      <c r="D448" s="357" t="str">
        <f>IF(①申請書!$E$2=B448,"連携","")</f>
        <v/>
      </c>
      <c r="E448" s="356" t="str">
        <f>IF(D448="","",COUNTIF($D$2:D448,"連携"))</f>
        <v/>
      </c>
      <c r="F448" s="357">
        <v>92011</v>
      </c>
      <c r="G448" s="356" t="s">
        <v>145</v>
      </c>
      <c r="H448" s="356" t="s">
        <v>2631</v>
      </c>
      <c r="I448" s="356" t="s">
        <v>173</v>
      </c>
      <c r="J448" s="357" t="s">
        <v>1813</v>
      </c>
      <c r="K448" s="357">
        <v>2112601386</v>
      </c>
      <c r="L448" s="357" t="s">
        <v>617</v>
      </c>
      <c r="M448" s="356" t="s">
        <v>542</v>
      </c>
      <c r="N448" s="356" t="s">
        <v>2126</v>
      </c>
      <c r="O448" s="356" t="s">
        <v>2788</v>
      </c>
      <c r="P448" s="356" t="s">
        <v>3122</v>
      </c>
    </row>
    <row r="449" spans="1:18" x14ac:dyDescent="0.35">
      <c r="A449" s="357">
        <v>448</v>
      </c>
      <c r="B449" s="357">
        <v>64</v>
      </c>
      <c r="C449" s="357">
        <v>11</v>
      </c>
      <c r="D449" s="357" t="str">
        <f>IF(①申請書!$E$2=B449,"連携","")</f>
        <v/>
      </c>
      <c r="E449" s="356" t="str">
        <f>IF(D449="","",COUNTIF($D$2:D449,"連携"))</f>
        <v/>
      </c>
      <c r="F449" s="357">
        <v>92193</v>
      </c>
      <c r="G449" s="356" t="s">
        <v>145</v>
      </c>
      <c r="H449" s="356" t="s">
        <v>2631</v>
      </c>
      <c r="I449" s="356" t="s">
        <v>179</v>
      </c>
      <c r="J449" s="357" t="s">
        <v>1815</v>
      </c>
      <c r="K449" s="357">
        <v>2110111438</v>
      </c>
      <c r="L449" s="357" t="s">
        <v>2127</v>
      </c>
      <c r="M449" s="356" t="s">
        <v>456</v>
      </c>
      <c r="N449" s="356" t="s">
        <v>2128</v>
      </c>
      <c r="O449" s="356" t="s">
        <v>2788</v>
      </c>
      <c r="P449" s="356" t="s">
        <v>3123</v>
      </c>
    </row>
    <row r="450" spans="1:18" ht="18" x14ac:dyDescent="0.35">
      <c r="A450" s="352">
        <v>449</v>
      </c>
      <c r="B450" s="353">
        <v>65</v>
      </c>
      <c r="C450" s="353">
        <v>0</v>
      </c>
      <c r="D450" s="353"/>
      <c r="E450" s="354" t="str">
        <f>IF(D450="","",COUNTIF($D$2:D450,"連携"))</f>
        <v/>
      </c>
      <c r="F450" s="353">
        <v>91007</v>
      </c>
      <c r="G450" s="354" t="s">
        <v>145</v>
      </c>
      <c r="H450" s="354" t="s">
        <v>2634</v>
      </c>
      <c r="I450" s="354" t="s">
        <v>153</v>
      </c>
      <c r="J450" s="353" t="s">
        <v>7</v>
      </c>
      <c r="K450" s="353">
        <v>2214210771</v>
      </c>
      <c r="L450" s="353" t="s">
        <v>587</v>
      </c>
      <c r="M450" s="354" t="s">
        <v>555</v>
      </c>
      <c r="N450" s="354" t="s">
        <v>2089</v>
      </c>
      <c r="O450" s="354" t="s">
        <v>2788</v>
      </c>
      <c r="P450" s="354" t="s">
        <v>3124</v>
      </c>
      <c r="Q450" s="355"/>
      <c r="R450" s="355"/>
    </row>
    <row r="451" spans="1:18" x14ac:dyDescent="0.35">
      <c r="A451" s="357">
        <v>450</v>
      </c>
      <c r="B451" s="357">
        <v>65</v>
      </c>
      <c r="C451" s="357">
        <v>1</v>
      </c>
      <c r="D451" s="357" t="str">
        <f>IF(①申請書!$E$2=B451,"連携","")</f>
        <v/>
      </c>
      <c r="E451" s="356" t="str">
        <f>IF(D451="","",COUNTIF($D$2:D451,"連携"))</f>
        <v/>
      </c>
      <c r="F451" s="357">
        <v>91067</v>
      </c>
      <c r="G451" s="356" t="s">
        <v>145</v>
      </c>
      <c r="H451" s="356" t="s">
        <v>2634</v>
      </c>
      <c r="I451" s="356" t="s">
        <v>150</v>
      </c>
      <c r="J451" s="357" t="s">
        <v>1797</v>
      </c>
      <c r="K451" s="357">
        <v>2310101536</v>
      </c>
      <c r="L451" s="357" t="s">
        <v>1462</v>
      </c>
      <c r="M451" s="356" t="s">
        <v>456</v>
      </c>
      <c r="N451" s="356" t="s">
        <v>2090</v>
      </c>
      <c r="O451" s="356" t="s">
        <v>2788</v>
      </c>
      <c r="P451" s="356" t="s">
        <v>1332</v>
      </c>
    </row>
    <row r="452" spans="1:18" x14ac:dyDescent="0.35">
      <c r="A452" s="357">
        <v>451</v>
      </c>
      <c r="B452" s="357">
        <v>65</v>
      </c>
      <c r="C452" s="357">
        <v>2</v>
      </c>
      <c r="D452" s="357" t="str">
        <f>IF(①申請書!$E$2=B452,"連携","")</f>
        <v/>
      </c>
      <c r="E452" s="356" t="str">
        <f>IF(D452="","",COUNTIF($D$2:D452,"連携"))</f>
        <v/>
      </c>
      <c r="F452" s="357">
        <v>91254</v>
      </c>
      <c r="G452" s="356" t="s">
        <v>145</v>
      </c>
      <c r="H452" s="356" t="s">
        <v>2634</v>
      </c>
      <c r="I452" s="356" t="s">
        <v>157</v>
      </c>
      <c r="J452" s="357" t="s">
        <v>1799</v>
      </c>
      <c r="K452" s="357">
        <v>2214160042</v>
      </c>
      <c r="L452" s="357" t="s">
        <v>594</v>
      </c>
      <c r="M452" s="356" t="s">
        <v>555</v>
      </c>
      <c r="N452" s="356" t="s">
        <v>2092</v>
      </c>
      <c r="O452" s="356" t="s">
        <v>2786</v>
      </c>
      <c r="P452" s="356" t="s">
        <v>3125</v>
      </c>
    </row>
    <row r="453" spans="1:18" x14ac:dyDescent="0.35">
      <c r="A453" s="357">
        <v>452</v>
      </c>
      <c r="B453" s="357">
        <v>65</v>
      </c>
      <c r="C453" s="357">
        <v>3</v>
      </c>
      <c r="D453" s="357" t="str">
        <f>IF(①申請書!$E$2=B453,"連携","")</f>
        <v/>
      </c>
      <c r="E453" s="356" t="str">
        <f>IF(D453="","",COUNTIF($D$2:D453,"連携"))</f>
        <v/>
      </c>
      <c r="F453" s="357">
        <v>91255</v>
      </c>
      <c r="G453" s="356" t="s">
        <v>145</v>
      </c>
      <c r="H453" s="356" t="s">
        <v>2634</v>
      </c>
      <c r="I453" s="356" t="s">
        <v>131</v>
      </c>
      <c r="J453" s="357" t="s">
        <v>1801</v>
      </c>
      <c r="K453" s="357">
        <v>2214160075</v>
      </c>
      <c r="L453" s="357" t="s">
        <v>554</v>
      </c>
      <c r="M453" s="356" t="s">
        <v>555</v>
      </c>
      <c r="N453" s="356" t="s">
        <v>2048</v>
      </c>
      <c r="O453" s="356" t="s">
        <v>2788</v>
      </c>
      <c r="P453" s="356" t="s">
        <v>2949</v>
      </c>
    </row>
    <row r="454" spans="1:18" x14ac:dyDescent="0.35">
      <c r="A454" s="357">
        <v>453</v>
      </c>
      <c r="B454" s="357">
        <v>65</v>
      </c>
      <c r="C454" s="357">
        <v>4</v>
      </c>
      <c r="D454" s="357" t="str">
        <f>IF(①申請書!$E$2=B454,"連携","")</f>
        <v/>
      </c>
      <c r="E454" s="356" t="str">
        <f>IF(D454="","",COUNTIF($D$2:D454,"連携"))</f>
        <v/>
      </c>
      <c r="F454" s="357">
        <v>91356</v>
      </c>
      <c r="G454" s="356" t="s">
        <v>145</v>
      </c>
      <c r="H454" s="356" t="s">
        <v>2634</v>
      </c>
      <c r="I454" s="356" t="s">
        <v>149</v>
      </c>
      <c r="J454" s="357" t="s">
        <v>1803</v>
      </c>
      <c r="K454" s="357">
        <v>2219610488</v>
      </c>
      <c r="L454" s="357" t="s">
        <v>584</v>
      </c>
      <c r="M454" s="356" t="s">
        <v>555</v>
      </c>
      <c r="N454" s="356" t="s">
        <v>3126</v>
      </c>
      <c r="O454" s="356" t="s">
        <v>2788</v>
      </c>
      <c r="P454" s="356" t="s">
        <v>3127</v>
      </c>
    </row>
    <row r="455" spans="1:18" x14ac:dyDescent="0.35">
      <c r="A455" s="357">
        <v>454</v>
      </c>
      <c r="B455" s="357">
        <v>65</v>
      </c>
      <c r="C455" s="357">
        <v>5</v>
      </c>
      <c r="D455" s="357" t="str">
        <f>IF(①申請書!$E$2=B455,"連携","")</f>
        <v/>
      </c>
      <c r="E455" s="356" t="str">
        <f>IF(D455="","",COUNTIF($D$2:D455,"連携"))</f>
        <v/>
      </c>
      <c r="F455" s="357">
        <v>91550</v>
      </c>
      <c r="G455" s="356" t="s">
        <v>145</v>
      </c>
      <c r="H455" s="356" t="s">
        <v>2634</v>
      </c>
      <c r="I455" s="356" t="s">
        <v>152</v>
      </c>
      <c r="J455" s="357" t="s">
        <v>1804</v>
      </c>
      <c r="K455" s="357">
        <v>2211310202</v>
      </c>
      <c r="L455" s="357" t="s">
        <v>586</v>
      </c>
      <c r="M455" s="356" t="s">
        <v>555</v>
      </c>
      <c r="N455" s="356" t="s">
        <v>2093</v>
      </c>
      <c r="O455" s="356" t="s">
        <v>2802</v>
      </c>
      <c r="P455" s="356" t="s">
        <v>1371</v>
      </c>
    </row>
    <row r="456" spans="1:18" x14ac:dyDescent="0.35">
      <c r="A456" s="357">
        <v>455</v>
      </c>
      <c r="B456" s="357">
        <v>65</v>
      </c>
      <c r="C456" s="357">
        <v>6</v>
      </c>
      <c r="D456" s="357" t="str">
        <f>IF(①申請書!$E$2=B456,"連携","")</f>
        <v/>
      </c>
      <c r="E456" s="356" t="str">
        <f>IF(D456="","",COUNTIF($D$2:D456,"連携"))</f>
        <v/>
      </c>
      <c r="F456" s="357">
        <v>91736</v>
      </c>
      <c r="G456" s="356" t="s">
        <v>145</v>
      </c>
      <c r="H456" s="356" t="s">
        <v>2634</v>
      </c>
      <c r="I456" s="356" t="s">
        <v>148</v>
      </c>
      <c r="J456" s="357" t="s">
        <v>1805</v>
      </c>
      <c r="K456" s="357">
        <v>2215460078</v>
      </c>
      <c r="L456" s="357" t="s">
        <v>583</v>
      </c>
      <c r="M456" s="356" t="s">
        <v>555</v>
      </c>
      <c r="N456" s="356" t="s">
        <v>2086</v>
      </c>
      <c r="O456" s="356" t="s">
        <v>2788</v>
      </c>
      <c r="P456" s="356" t="s">
        <v>1378</v>
      </c>
    </row>
    <row r="457" spans="1:18" x14ac:dyDescent="0.35">
      <c r="A457" s="357">
        <v>456</v>
      </c>
      <c r="B457" s="357">
        <v>65</v>
      </c>
      <c r="C457" s="357">
        <v>7</v>
      </c>
      <c r="D457" s="357" t="str">
        <f>IF(①申請書!$E$2=B457,"連携","")</f>
        <v/>
      </c>
      <c r="E457" s="356" t="str">
        <f>IF(D457="","",COUNTIF($D$2:D457,"連携"))</f>
        <v/>
      </c>
      <c r="F457" s="357">
        <v>91802</v>
      </c>
      <c r="G457" s="356" t="s">
        <v>145</v>
      </c>
      <c r="H457" s="356" t="s">
        <v>2634</v>
      </c>
      <c r="I457" s="356" t="s">
        <v>592</v>
      </c>
      <c r="J457" s="357" t="s">
        <v>1807</v>
      </c>
      <c r="K457" s="357">
        <v>2214211332</v>
      </c>
      <c r="L457" s="357" t="s">
        <v>593</v>
      </c>
      <c r="M457" s="356" t="s">
        <v>555</v>
      </c>
      <c r="N457" s="356" t="s">
        <v>2097</v>
      </c>
      <c r="O457" s="356" t="s">
        <v>2788</v>
      </c>
      <c r="P457" s="356" t="s">
        <v>3128</v>
      </c>
    </row>
    <row r="458" spans="1:18" x14ac:dyDescent="0.35">
      <c r="A458" s="357">
        <v>457</v>
      </c>
      <c r="B458" s="357">
        <v>65</v>
      </c>
      <c r="C458" s="357">
        <v>8</v>
      </c>
      <c r="D458" s="357" t="str">
        <f>IF(①申請書!$E$2=B458,"連携","")</f>
        <v/>
      </c>
      <c r="E458" s="356" t="str">
        <f>IF(D458="","",COUNTIF($D$2:D458,"連携"))</f>
        <v/>
      </c>
      <c r="F458" s="357">
        <v>91896</v>
      </c>
      <c r="G458" s="356" t="s">
        <v>145</v>
      </c>
      <c r="H458" s="356" t="s">
        <v>2634</v>
      </c>
      <c r="I458" s="356" t="s">
        <v>156</v>
      </c>
      <c r="J458" s="357" t="s">
        <v>1809</v>
      </c>
      <c r="K458" s="357">
        <v>2212110098</v>
      </c>
      <c r="L458" s="357" t="s">
        <v>591</v>
      </c>
      <c r="M458" s="356" t="s">
        <v>555</v>
      </c>
      <c r="N458" s="356" t="s">
        <v>2094</v>
      </c>
      <c r="O458" s="356" t="s">
        <v>2788</v>
      </c>
      <c r="P458" s="356" t="s">
        <v>1388</v>
      </c>
    </row>
    <row r="459" spans="1:18" x14ac:dyDescent="0.35">
      <c r="A459" s="357">
        <v>458</v>
      </c>
      <c r="B459" s="357">
        <v>65</v>
      </c>
      <c r="C459" s="357">
        <v>9</v>
      </c>
      <c r="D459" s="357" t="str">
        <f>IF(①申請書!$E$2=B459,"連携","")</f>
        <v/>
      </c>
      <c r="E459" s="356" t="str">
        <f>IF(D459="","",COUNTIF($D$2:D459,"連携"))</f>
        <v/>
      </c>
      <c r="F459" s="357">
        <v>92020</v>
      </c>
      <c r="G459" s="356" t="s">
        <v>145</v>
      </c>
      <c r="H459" s="356" t="s">
        <v>2634</v>
      </c>
      <c r="I459" s="356" t="s">
        <v>155</v>
      </c>
      <c r="J459" s="357" t="s">
        <v>1811</v>
      </c>
      <c r="K459" s="357">
        <v>2215310554</v>
      </c>
      <c r="L459" s="357" t="s">
        <v>590</v>
      </c>
      <c r="M459" s="356" t="s">
        <v>555</v>
      </c>
      <c r="N459" s="356" t="s">
        <v>2095</v>
      </c>
      <c r="O459" s="356" t="s">
        <v>2802</v>
      </c>
      <c r="P459" s="356" t="s">
        <v>1395</v>
      </c>
    </row>
    <row r="460" spans="1:18" ht="18" x14ac:dyDescent="0.35">
      <c r="A460" s="352">
        <v>459</v>
      </c>
      <c r="B460" s="353">
        <v>66</v>
      </c>
      <c r="C460" s="353">
        <v>0</v>
      </c>
      <c r="D460" s="353"/>
      <c r="E460" s="354" t="str">
        <f>IF(D460="","",COUNTIF($D$2:D460,"連携"))</f>
        <v/>
      </c>
      <c r="F460" s="353">
        <v>91356</v>
      </c>
      <c r="G460" s="354" t="s">
        <v>145</v>
      </c>
      <c r="H460" s="354" t="s">
        <v>2637</v>
      </c>
      <c r="I460" s="354" t="s">
        <v>149</v>
      </c>
      <c r="J460" s="353" t="s">
        <v>7</v>
      </c>
      <c r="K460" s="353">
        <v>2219610488</v>
      </c>
      <c r="L460" s="353" t="s">
        <v>584</v>
      </c>
      <c r="M460" s="354" t="s">
        <v>555</v>
      </c>
      <c r="N460" s="354" t="s">
        <v>3126</v>
      </c>
      <c r="O460" s="354" t="s">
        <v>2788</v>
      </c>
      <c r="P460" s="354" t="s">
        <v>3127</v>
      </c>
      <c r="Q460" s="355"/>
      <c r="R460" s="355"/>
    </row>
    <row r="461" spans="1:18" x14ac:dyDescent="0.35">
      <c r="A461" s="357">
        <v>460</v>
      </c>
      <c r="B461" s="357">
        <v>66</v>
      </c>
      <c r="C461" s="357">
        <v>1</v>
      </c>
      <c r="D461" s="357" t="str">
        <f>IF(①申請書!$E$2=B461,"連携","")</f>
        <v/>
      </c>
      <c r="E461" s="356" t="str">
        <f>IF(D461="","",COUNTIF($D$2:D461,"連携"))</f>
        <v/>
      </c>
      <c r="F461" s="357">
        <v>91003</v>
      </c>
      <c r="G461" s="356" t="s">
        <v>145</v>
      </c>
      <c r="H461" s="356" t="s">
        <v>2637</v>
      </c>
      <c r="I461" s="356" t="s">
        <v>151</v>
      </c>
      <c r="J461" s="357" t="s">
        <v>1797</v>
      </c>
      <c r="K461" s="357">
        <v>2214160042</v>
      </c>
      <c r="L461" s="357" t="s">
        <v>585</v>
      </c>
      <c r="M461" s="356" t="s">
        <v>555</v>
      </c>
      <c r="N461" s="356" t="s">
        <v>2088</v>
      </c>
      <c r="O461" s="356" t="s">
        <v>2788</v>
      </c>
      <c r="P461" s="356" t="s">
        <v>1328</v>
      </c>
    </row>
    <row r="462" spans="1:18" x14ac:dyDescent="0.35">
      <c r="A462" s="357">
        <v>461</v>
      </c>
      <c r="B462" s="357">
        <v>66</v>
      </c>
      <c r="C462" s="357">
        <v>2</v>
      </c>
      <c r="D462" s="357" t="str">
        <f>IF(①申請書!$E$2=B462,"連携","")</f>
        <v/>
      </c>
      <c r="E462" s="356" t="str">
        <f>IF(D462="","",COUNTIF($D$2:D462,"連携"))</f>
        <v/>
      </c>
      <c r="F462" s="357">
        <v>91007</v>
      </c>
      <c r="G462" s="356" t="s">
        <v>145</v>
      </c>
      <c r="H462" s="356" t="s">
        <v>2637</v>
      </c>
      <c r="I462" s="356" t="s">
        <v>153</v>
      </c>
      <c r="J462" s="357" t="s">
        <v>1799</v>
      </c>
      <c r="K462" s="357">
        <v>2310101536</v>
      </c>
      <c r="L462" s="357" t="s">
        <v>587</v>
      </c>
      <c r="M462" s="356" t="s">
        <v>555</v>
      </c>
      <c r="N462" s="356" t="s">
        <v>2089</v>
      </c>
      <c r="O462" s="356" t="s">
        <v>2788</v>
      </c>
      <c r="P462" s="356" t="s">
        <v>3124</v>
      </c>
    </row>
    <row r="463" spans="1:18" x14ac:dyDescent="0.35">
      <c r="A463" s="357">
        <v>462</v>
      </c>
      <c r="B463" s="357">
        <v>66</v>
      </c>
      <c r="C463" s="357">
        <v>3</v>
      </c>
      <c r="D463" s="357" t="str">
        <f>IF(①申請書!$E$2=B463,"連携","")</f>
        <v/>
      </c>
      <c r="E463" s="356" t="str">
        <f>IF(D463="","",COUNTIF($D$2:D463,"連携"))</f>
        <v/>
      </c>
      <c r="F463" s="357">
        <v>91067</v>
      </c>
      <c r="G463" s="356" t="s">
        <v>145</v>
      </c>
      <c r="H463" s="356" t="s">
        <v>2637</v>
      </c>
      <c r="I463" s="356" t="s">
        <v>150</v>
      </c>
      <c r="J463" s="357" t="s">
        <v>1801</v>
      </c>
      <c r="K463" s="357">
        <v>2215310554</v>
      </c>
      <c r="L463" s="357" t="s">
        <v>1462</v>
      </c>
      <c r="M463" s="356" t="s">
        <v>456</v>
      </c>
      <c r="N463" s="356" t="s">
        <v>2090</v>
      </c>
      <c r="O463" s="356" t="s">
        <v>2788</v>
      </c>
      <c r="P463" s="356" t="s">
        <v>1332</v>
      </c>
    </row>
    <row r="464" spans="1:18" x14ac:dyDescent="0.35">
      <c r="A464" s="357">
        <v>463</v>
      </c>
      <c r="B464" s="357">
        <v>66</v>
      </c>
      <c r="C464" s="357">
        <v>4</v>
      </c>
      <c r="D464" s="357" t="str">
        <f>IF(①申請書!$E$2=B464,"連携","")</f>
        <v/>
      </c>
      <c r="E464" s="356" t="str">
        <f>IF(D464="","",COUNTIF($D$2:D464,"連携"))</f>
        <v/>
      </c>
      <c r="F464" s="357">
        <v>91089</v>
      </c>
      <c r="G464" s="356" t="s">
        <v>47</v>
      </c>
      <c r="H464" s="356" t="s">
        <v>2637</v>
      </c>
      <c r="I464" s="356" t="s">
        <v>532</v>
      </c>
      <c r="J464" s="357" t="s">
        <v>1803</v>
      </c>
      <c r="K464" s="357">
        <v>2211310202</v>
      </c>
      <c r="L464" s="357" t="s">
        <v>1467</v>
      </c>
      <c r="M464" s="356" t="s">
        <v>430</v>
      </c>
      <c r="N464" s="356" t="s">
        <v>2020</v>
      </c>
      <c r="O464" s="356" t="s">
        <v>2788</v>
      </c>
      <c r="P464" s="356" t="s">
        <v>2939</v>
      </c>
    </row>
    <row r="465" spans="1:18" x14ac:dyDescent="0.35">
      <c r="A465" s="357">
        <v>464</v>
      </c>
      <c r="B465" s="357">
        <v>66</v>
      </c>
      <c r="C465" s="357">
        <v>5</v>
      </c>
      <c r="D465" s="357" t="str">
        <f>IF(①申請書!$E$2=B465,"連携","")</f>
        <v/>
      </c>
      <c r="E465" s="356" t="str">
        <f>IF(D465="","",COUNTIF($D$2:D465,"連携"))</f>
        <v/>
      </c>
      <c r="F465" s="357">
        <v>91128</v>
      </c>
      <c r="G465" s="356" t="s">
        <v>145</v>
      </c>
      <c r="H465" s="356" t="s">
        <v>2637</v>
      </c>
      <c r="I465" s="356" t="s">
        <v>154</v>
      </c>
      <c r="J465" s="357" t="s">
        <v>1804</v>
      </c>
      <c r="K465" s="357">
        <v>2214210771</v>
      </c>
      <c r="L465" s="357" t="s">
        <v>589</v>
      </c>
      <c r="M465" s="356" t="s">
        <v>555</v>
      </c>
      <c r="N465" s="356" t="s">
        <v>2091</v>
      </c>
      <c r="O465" s="356" t="s">
        <v>2788</v>
      </c>
      <c r="P465" s="356" t="s">
        <v>3129</v>
      </c>
    </row>
    <row r="466" spans="1:18" x14ac:dyDescent="0.35">
      <c r="A466" s="357">
        <v>465</v>
      </c>
      <c r="B466" s="357">
        <v>66</v>
      </c>
      <c r="C466" s="357">
        <v>6</v>
      </c>
      <c r="D466" s="357" t="str">
        <f>IF(①申請書!$E$2=B466,"連携","")</f>
        <v/>
      </c>
      <c r="E466" s="356" t="str">
        <f>IF(D466="","",COUNTIF($D$2:D466,"連携"))</f>
        <v/>
      </c>
      <c r="F466" s="357">
        <v>91254</v>
      </c>
      <c r="G466" s="356" t="s">
        <v>145</v>
      </c>
      <c r="H466" s="356" t="s">
        <v>2637</v>
      </c>
      <c r="I466" s="356" t="s">
        <v>157</v>
      </c>
      <c r="J466" s="357" t="s">
        <v>1805</v>
      </c>
      <c r="K466" s="357">
        <v>2214160075</v>
      </c>
      <c r="L466" s="357" t="s">
        <v>594</v>
      </c>
      <c r="M466" s="356" t="s">
        <v>555</v>
      </c>
      <c r="N466" s="356" t="s">
        <v>2092</v>
      </c>
      <c r="O466" s="356" t="s">
        <v>2786</v>
      </c>
      <c r="P466" s="356" t="s">
        <v>3125</v>
      </c>
    </row>
    <row r="467" spans="1:18" x14ac:dyDescent="0.35">
      <c r="A467" s="357">
        <v>466</v>
      </c>
      <c r="B467" s="357">
        <v>66</v>
      </c>
      <c r="C467" s="357">
        <v>7</v>
      </c>
      <c r="D467" s="357" t="str">
        <f>IF(①申請書!$E$2=B467,"連携","")</f>
        <v/>
      </c>
      <c r="E467" s="356" t="str">
        <f>IF(D467="","",COUNTIF($D$2:D467,"連携"))</f>
        <v/>
      </c>
      <c r="F467" s="357">
        <v>91255</v>
      </c>
      <c r="G467" s="356" t="s">
        <v>145</v>
      </c>
      <c r="H467" s="356" t="s">
        <v>2637</v>
      </c>
      <c r="I467" s="356" t="s">
        <v>131</v>
      </c>
      <c r="J467" s="357" t="s">
        <v>1807</v>
      </c>
      <c r="K467" s="357">
        <v>2215460078</v>
      </c>
      <c r="L467" s="357" t="s">
        <v>554</v>
      </c>
      <c r="M467" s="356" t="s">
        <v>555</v>
      </c>
      <c r="N467" s="356" t="s">
        <v>2048</v>
      </c>
      <c r="O467" s="356" t="s">
        <v>2788</v>
      </c>
      <c r="P467" s="356" t="s">
        <v>2949</v>
      </c>
    </row>
    <row r="468" spans="1:18" x14ac:dyDescent="0.35">
      <c r="A468" s="357">
        <v>467</v>
      </c>
      <c r="B468" s="357">
        <v>66</v>
      </c>
      <c r="C468" s="357">
        <v>8</v>
      </c>
      <c r="D468" s="357" t="str">
        <f>IF(①申請書!$E$2=B468,"連携","")</f>
        <v/>
      </c>
      <c r="E468" s="356" t="str">
        <f>IF(D468="","",COUNTIF($D$2:D468,"連携"))</f>
        <v/>
      </c>
      <c r="F468" s="357">
        <v>91270</v>
      </c>
      <c r="G468" s="356" t="s">
        <v>2096</v>
      </c>
      <c r="H468" s="356" t="s">
        <v>2637</v>
      </c>
      <c r="I468" s="356" t="s">
        <v>3130</v>
      </c>
      <c r="J468" s="357" t="s">
        <v>1809</v>
      </c>
      <c r="K468" s="357" t="s">
        <v>3131</v>
      </c>
      <c r="L468" s="357" t="s">
        <v>588</v>
      </c>
      <c r="M468" s="356" t="s">
        <v>3132</v>
      </c>
      <c r="N468" s="356" t="s">
        <v>3133</v>
      </c>
      <c r="O468" s="356" t="s">
        <v>3134</v>
      </c>
      <c r="P468" s="356" t="s">
        <v>3135</v>
      </c>
    </row>
    <row r="469" spans="1:18" x14ac:dyDescent="0.35">
      <c r="A469" s="357">
        <v>468</v>
      </c>
      <c r="B469" s="357">
        <v>66</v>
      </c>
      <c r="C469" s="357">
        <v>9</v>
      </c>
      <c r="D469" s="357" t="str">
        <f>IF(①申請書!$E$2=B469,"連携","")</f>
        <v/>
      </c>
      <c r="E469" s="356" t="str">
        <f>IF(D469="","",COUNTIF($D$2:D469,"連携"))</f>
        <v/>
      </c>
      <c r="F469" s="357">
        <v>91550</v>
      </c>
      <c r="G469" s="356" t="s">
        <v>145</v>
      </c>
      <c r="H469" s="356" t="s">
        <v>2637</v>
      </c>
      <c r="I469" s="356" t="s">
        <v>152</v>
      </c>
      <c r="J469" s="357" t="s">
        <v>1811</v>
      </c>
      <c r="K469" s="357">
        <v>2212110098</v>
      </c>
      <c r="L469" s="357" t="s">
        <v>586</v>
      </c>
      <c r="M469" s="356" t="s">
        <v>555</v>
      </c>
      <c r="N469" s="356" t="s">
        <v>2093</v>
      </c>
      <c r="O469" s="356" t="s">
        <v>2802</v>
      </c>
      <c r="P469" s="356" t="s">
        <v>1371</v>
      </c>
    </row>
    <row r="470" spans="1:18" x14ac:dyDescent="0.35">
      <c r="A470" s="357">
        <v>469</v>
      </c>
      <c r="B470" s="357">
        <v>66</v>
      </c>
      <c r="C470" s="357">
        <v>10</v>
      </c>
      <c r="D470" s="357" t="str">
        <f>IF(①申請書!$E$2=B470,"連携","")</f>
        <v/>
      </c>
      <c r="E470" s="356" t="str">
        <f>IF(D470="","",COUNTIF($D$2:D470,"連携"))</f>
        <v/>
      </c>
      <c r="F470" s="357">
        <v>91736</v>
      </c>
      <c r="G470" s="356" t="s">
        <v>145</v>
      </c>
      <c r="H470" s="356" t="s">
        <v>2637</v>
      </c>
      <c r="I470" s="356" t="s">
        <v>148</v>
      </c>
      <c r="J470" s="357" t="s">
        <v>1813</v>
      </c>
      <c r="K470" s="357">
        <v>2217110465</v>
      </c>
      <c r="L470" s="357" t="s">
        <v>583</v>
      </c>
      <c r="M470" s="356" t="s">
        <v>555</v>
      </c>
      <c r="N470" s="356" t="s">
        <v>2086</v>
      </c>
      <c r="O470" s="356" t="s">
        <v>2788</v>
      </c>
      <c r="P470" s="356" t="s">
        <v>1378</v>
      </c>
    </row>
    <row r="471" spans="1:18" x14ac:dyDescent="0.35">
      <c r="A471" s="357">
        <v>470</v>
      </c>
      <c r="B471" s="357">
        <v>66</v>
      </c>
      <c r="C471" s="357">
        <v>11</v>
      </c>
      <c r="D471" s="357" t="str">
        <f>IF(①申請書!$E$2=B471,"連携","")</f>
        <v/>
      </c>
      <c r="E471" s="356" t="str">
        <f>IF(D471="","",COUNTIF($D$2:D471,"連携"))</f>
        <v/>
      </c>
      <c r="F471" s="357">
        <v>91896</v>
      </c>
      <c r="G471" s="356" t="s">
        <v>145</v>
      </c>
      <c r="H471" s="356" t="s">
        <v>2637</v>
      </c>
      <c r="I471" s="356" t="s">
        <v>156</v>
      </c>
      <c r="J471" s="357" t="s">
        <v>1815</v>
      </c>
      <c r="K471" s="357">
        <v>2216710067</v>
      </c>
      <c r="L471" s="357" t="s">
        <v>591</v>
      </c>
      <c r="M471" s="356" t="s">
        <v>555</v>
      </c>
      <c r="N471" s="356" t="s">
        <v>2094</v>
      </c>
      <c r="O471" s="356" t="s">
        <v>2788</v>
      </c>
      <c r="P471" s="356" t="s">
        <v>1388</v>
      </c>
    </row>
    <row r="472" spans="1:18" x14ac:dyDescent="0.35">
      <c r="A472" s="357">
        <v>471</v>
      </c>
      <c r="B472" s="357">
        <v>66</v>
      </c>
      <c r="C472" s="357">
        <v>12</v>
      </c>
      <c r="D472" s="357" t="str">
        <f>IF(①申請書!$E$2=B472,"連携","")</f>
        <v/>
      </c>
      <c r="E472" s="356" t="str">
        <f>IF(D472="","",COUNTIF($D$2:D472,"連携"))</f>
        <v/>
      </c>
      <c r="F472" s="357">
        <v>92020</v>
      </c>
      <c r="G472" s="356" t="s">
        <v>145</v>
      </c>
      <c r="H472" s="356" t="s">
        <v>2637</v>
      </c>
      <c r="I472" s="356" t="s">
        <v>155</v>
      </c>
      <c r="J472" s="357" t="s">
        <v>1818</v>
      </c>
      <c r="K472" s="357">
        <v>1310870923</v>
      </c>
      <c r="L472" s="357" t="s">
        <v>590</v>
      </c>
      <c r="M472" s="356" t="s">
        <v>555</v>
      </c>
      <c r="N472" s="356" t="s">
        <v>2095</v>
      </c>
      <c r="O472" s="356" t="s">
        <v>2802</v>
      </c>
      <c r="P472" s="356" t="s">
        <v>1395</v>
      </c>
    </row>
    <row r="473" spans="1:18" ht="18" x14ac:dyDescent="0.35">
      <c r="A473" s="352">
        <v>472</v>
      </c>
      <c r="B473" s="353">
        <v>67</v>
      </c>
      <c r="C473" s="353">
        <v>0</v>
      </c>
      <c r="D473" s="353"/>
      <c r="E473" s="354" t="str">
        <f>IF(D473="","",COUNTIF($D$2:D473,"連携"))</f>
        <v/>
      </c>
      <c r="F473" s="353">
        <v>91802</v>
      </c>
      <c r="G473" s="354" t="s">
        <v>145</v>
      </c>
      <c r="H473" s="354" t="s">
        <v>2639</v>
      </c>
      <c r="I473" s="354" t="s">
        <v>592</v>
      </c>
      <c r="J473" s="353" t="s">
        <v>7</v>
      </c>
      <c r="K473" s="353">
        <v>2214211332</v>
      </c>
      <c r="L473" s="353" t="s">
        <v>593</v>
      </c>
      <c r="M473" s="354" t="s">
        <v>555</v>
      </c>
      <c r="N473" s="354" t="s">
        <v>2097</v>
      </c>
      <c r="O473" s="354" t="s">
        <v>2788</v>
      </c>
      <c r="P473" s="354" t="s">
        <v>3128</v>
      </c>
      <c r="Q473" s="355"/>
      <c r="R473" s="355"/>
    </row>
    <row r="474" spans="1:18" x14ac:dyDescent="0.35">
      <c r="A474" s="357">
        <v>473</v>
      </c>
      <c r="B474" s="357">
        <v>67</v>
      </c>
      <c r="C474" s="357">
        <v>1</v>
      </c>
      <c r="D474" s="357" t="str">
        <f>IF(①申請書!$E$2=B474,"連携","")</f>
        <v/>
      </c>
      <c r="E474" s="356" t="str">
        <f>IF(D474="","",COUNTIF($D$2:D474,"連携"))</f>
        <v/>
      </c>
      <c r="F474" s="357">
        <v>91007</v>
      </c>
      <c r="G474" s="356" t="s">
        <v>145</v>
      </c>
      <c r="H474" s="356" t="s">
        <v>2639</v>
      </c>
      <c r="I474" s="356" t="s">
        <v>153</v>
      </c>
      <c r="J474" s="357" t="s">
        <v>1797</v>
      </c>
      <c r="K474" s="357">
        <v>2214210771</v>
      </c>
      <c r="L474" s="357" t="s">
        <v>587</v>
      </c>
      <c r="M474" s="356" t="s">
        <v>555</v>
      </c>
      <c r="N474" s="356" t="s">
        <v>2089</v>
      </c>
      <c r="O474" s="356" t="s">
        <v>2788</v>
      </c>
      <c r="P474" s="356" t="s">
        <v>3124</v>
      </c>
    </row>
    <row r="475" spans="1:18" x14ac:dyDescent="0.35">
      <c r="A475" s="357">
        <v>474</v>
      </c>
      <c r="B475" s="357">
        <v>67</v>
      </c>
      <c r="C475" s="357">
        <v>2</v>
      </c>
      <c r="D475" s="357" t="str">
        <f>IF(①申請書!$E$2=B475,"連携","")</f>
        <v/>
      </c>
      <c r="E475" s="356" t="str">
        <f>IF(D475="","",COUNTIF($D$2:D475,"連携"))</f>
        <v/>
      </c>
      <c r="F475" s="357">
        <v>91110</v>
      </c>
      <c r="G475" s="356" t="s">
        <v>3032</v>
      </c>
      <c r="H475" s="356" t="s">
        <v>2639</v>
      </c>
      <c r="I475" s="356" t="s">
        <v>3136</v>
      </c>
      <c r="J475" s="357" t="s">
        <v>1799</v>
      </c>
      <c r="K475" s="357">
        <v>2619900042</v>
      </c>
      <c r="L475" s="357" t="s">
        <v>657</v>
      </c>
      <c r="M475" s="356" t="s">
        <v>3137</v>
      </c>
      <c r="N475" s="356" t="s">
        <v>3138</v>
      </c>
      <c r="O475" s="356" t="s">
        <v>2788</v>
      </c>
      <c r="P475" s="356" t="s">
        <v>3139</v>
      </c>
    </row>
    <row r="476" spans="1:18" x14ac:dyDescent="0.35">
      <c r="A476" s="357">
        <v>475</v>
      </c>
      <c r="B476" s="357">
        <v>67</v>
      </c>
      <c r="C476" s="357">
        <v>3</v>
      </c>
      <c r="D476" s="357" t="str">
        <f>IF(①申請書!$E$2=B476,"連携","")</f>
        <v/>
      </c>
      <c r="E476" s="356" t="str">
        <f>IF(D476="","",COUNTIF($D$2:D476,"連携"))</f>
        <v/>
      </c>
      <c r="F476" s="357">
        <v>91736</v>
      </c>
      <c r="G476" s="356" t="s">
        <v>145</v>
      </c>
      <c r="H476" s="356" t="s">
        <v>2639</v>
      </c>
      <c r="I476" s="356" t="s">
        <v>148</v>
      </c>
      <c r="J476" s="357" t="s">
        <v>1801</v>
      </c>
      <c r="K476" s="357">
        <v>2215460078</v>
      </c>
      <c r="L476" s="357" t="s">
        <v>583</v>
      </c>
      <c r="M476" s="356" t="s">
        <v>555</v>
      </c>
      <c r="N476" s="356" t="s">
        <v>2086</v>
      </c>
      <c r="O476" s="356" t="s">
        <v>2788</v>
      </c>
      <c r="P476" s="356" t="s">
        <v>1378</v>
      </c>
    </row>
    <row r="477" spans="1:18" ht="18" x14ac:dyDescent="0.35">
      <c r="A477" s="352">
        <v>476</v>
      </c>
      <c r="B477" s="353">
        <v>68</v>
      </c>
      <c r="C477" s="353">
        <v>0</v>
      </c>
      <c r="D477" s="353"/>
      <c r="E477" s="354" t="str">
        <f>IF(D477="","",COUNTIF($D$2:D477,"連携"))</f>
        <v/>
      </c>
      <c r="F477" s="353">
        <v>91066</v>
      </c>
      <c r="G477" s="354" t="s">
        <v>145</v>
      </c>
      <c r="H477" s="354" t="s">
        <v>2641</v>
      </c>
      <c r="I477" s="354" t="s">
        <v>613</v>
      </c>
      <c r="J477" s="353" t="s">
        <v>7</v>
      </c>
      <c r="K477" s="353">
        <v>2317700017</v>
      </c>
      <c r="L477" s="353" t="s">
        <v>614</v>
      </c>
      <c r="M477" s="354" t="s">
        <v>456</v>
      </c>
      <c r="N477" s="354" t="s">
        <v>2172</v>
      </c>
      <c r="O477" s="354" t="s">
        <v>2788</v>
      </c>
      <c r="P477" s="354" t="s">
        <v>3140</v>
      </c>
      <c r="Q477" s="355"/>
      <c r="R477" s="355"/>
    </row>
    <row r="478" spans="1:18" x14ac:dyDescent="0.35">
      <c r="A478" s="357">
        <v>477</v>
      </c>
      <c r="B478" s="357">
        <v>68</v>
      </c>
      <c r="C478" s="357">
        <v>1</v>
      </c>
      <c r="D478" s="357" t="str">
        <f>IF(①申請書!$E$2=B478,"連携","")</f>
        <v/>
      </c>
      <c r="E478" s="356" t="str">
        <f>IF(D478="","",COUNTIF($D$2:D478,"連携"))</f>
        <v/>
      </c>
      <c r="F478" s="357">
        <v>91067</v>
      </c>
      <c r="G478" s="356" t="s">
        <v>145</v>
      </c>
      <c r="H478" s="356" t="s">
        <v>2641</v>
      </c>
      <c r="I478" s="356" t="s">
        <v>150</v>
      </c>
      <c r="J478" s="357" t="s">
        <v>1797</v>
      </c>
      <c r="K478" s="357">
        <v>2310101536</v>
      </c>
      <c r="L478" s="357" t="s">
        <v>1462</v>
      </c>
      <c r="M478" s="356" t="s">
        <v>456</v>
      </c>
      <c r="N478" s="356" t="s">
        <v>2090</v>
      </c>
      <c r="O478" s="356" t="s">
        <v>2788</v>
      </c>
      <c r="P478" s="356" t="s">
        <v>1332</v>
      </c>
    </row>
    <row r="479" spans="1:18" ht="18" x14ac:dyDescent="0.35">
      <c r="A479" s="352">
        <v>478</v>
      </c>
      <c r="B479" s="353">
        <v>69</v>
      </c>
      <c r="C479" s="353">
        <v>0</v>
      </c>
      <c r="D479" s="353"/>
      <c r="E479" s="354" t="str">
        <f>IF(D479="","",COUNTIF($D$2:D479,"連携"))</f>
        <v/>
      </c>
      <c r="F479" s="353">
        <v>91067</v>
      </c>
      <c r="G479" s="354" t="s">
        <v>3073</v>
      </c>
      <c r="H479" s="354" t="s">
        <v>2644</v>
      </c>
      <c r="I479" s="354" t="s">
        <v>3141</v>
      </c>
      <c r="J479" s="353" t="s">
        <v>7</v>
      </c>
      <c r="K479" s="353">
        <v>2310101536</v>
      </c>
      <c r="L479" s="353" t="s">
        <v>1462</v>
      </c>
      <c r="M479" s="354" t="s">
        <v>3142</v>
      </c>
      <c r="N479" s="354" t="s">
        <v>3143</v>
      </c>
      <c r="O479" s="354" t="s">
        <v>2788</v>
      </c>
      <c r="P479" s="354" t="s">
        <v>3144</v>
      </c>
      <c r="Q479" s="355"/>
      <c r="R479" s="355"/>
    </row>
    <row r="480" spans="1:18" x14ac:dyDescent="0.35">
      <c r="A480" s="357">
        <v>479</v>
      </c>
      <c r="B480" s="357">
        <v>69</v>
      </c>
      <c r="C480" s="357">
        <v>1</v>
      </c>
      <c r="D480" s="357" t="str">
        <f>IF(①申請書!$E$2=B480,"連携","")</f>
        <v/>
      </c>
      <c r="E480" s="356" t="str">
        <f>IF(D480="","",COUNTIF($D$2:D480,"連携"))</f>
        <v/>
      </c>
      <c r="F480" s="357">
        <v>91386</v>
      </c>
      <c r="G480" s="356" t="s">
        <v>145</v>
      </c>
      <c r="H480" s="356" t="s">
        <v>2644</v>
      </c>
      <c r="I480" s="356" t="s">
        <v>647</v>
      </c>
      <c r="J480" s="357" t="s">
        <v>1797</v>
      </c>
      <c r="K480" s="357" t="s">
        <v>2649</v>
      </c>
      <c r="L480" s="357" t="s">
        <v>2160</v>
      </c>
      <c r="M480" s="356" t="s">
        <v>456</v>
      </c>
      <c r="N480" s="356" t="s">
        <v>2161</v>
      </c>
      <c r="O480" s="356" t="s">
        <v>2788</v>
      </c>
      <c r="P480" s="356" t="s">
        <v>3145</v>
      </c>
    </row>
    <row r="481" spans="1:18" x14ac:dyDescent="0.35">
      <c r="A481" s="357">
        <v>480</v>
      </c>
      <c r="B481" s="357">
        <v>69</v>
      </c>
      <c r="C481" s="357">
        <v>2</v>
      </c>
      <c r="D481" s="357" t="str">
        <f>IF(①申請書!$E$2=B481,"連携","")</f>
        <v/>
      </c>
      <c r="E481" s="356" t="str">
        <f>IF(D481="","",COUNTIF($D$2:D481,"連携"))</f>
        <v/>
      </c>
      <c r="F481" s="357">
        <v>91388</v>
      </c>
      <c r="G481" s="356" t="s">
        <v>145</v>
      </c>
      <c r="H481" s="356" t="s">
        <v>2644</v>
      </c>
      <c r="I481" s="356" t="s">
        <v>139</v>
      </c>
      <c r="J481" s="357" t="s">
        <v>1799</v>
      </c>
      <c r="K481" s="357">
        <v>2319900110</v>
      </c>
      <c r="L481" s="357" t="s">
        <v>2065</v>
      </c>
      <c r="M481" s="356" t="s">
        <v>456</v>
      </c>
      <c r="N481" s="356" t="s">
        <v>2066</v>
      </c>
      <c r="O481" s="356" t="s">
        <v>2788</v>
      </c>
      <c r="P481" s="356" t="s">
        <v>2981</v>
      </c>
    </row>
    <row r="482" spans="1:18" x14ac:dyDescent="0.35">
      <c r="A482" s="357">
        <v>481</v>
      </c>
      <c r="B482" s="357">
        <v>69</v>
      </c>
      <c r="C482" s="357">
        <v>3</v>
      </c>
      <c r="D482" s="357" t="str">
        <f>IF(①申請書!$E$2=B482,"連携","")</f>
        <v/>
      </c>
      <c r="E482" s="356" t="str">
        <f>IF(D482="","",COUNTIF($D$2:D482,"連携"))</f>
        <v/>
      </c>
      <c r="F482" s="357">
        <v>91819</v>
      </c>
      <c r="G482" s="356" t="s">
        <v>145</v>
      </c>
      <c r="H482" s="356" t="s">
        <v>2644</v>
      </c>
      <c r="I482" s="356" t="s">
        <v>181</v>
      </c>
      <c r="J482" s="357" t="s">
        <v>1801</v>
      </c>
      <c r="K482" s="357">
        <v>2311000166</v>
      </c>
      <c r="L482" s="357" t="s">
        <v>1583</v>
      </c>
      <c r="M482" s="356" t="s">
        <v>456</v>
      </c>
      <c r="N482" s="356" t="s">
        <v>2156</v>
      </c>
      <c r="O482" s="356" t="s">
        <v>2802</v>
      </c>
      <c r="P482" s="356" t="s">
        <v>3146</v>
      </c>
    </row>
    <row r="483" spans="1:18" ht="18" x14ac:dyDescent="0.35">
      <c r="A483" s="352">
        <v>482</v>
      </c>
      <c r="B483" s="353">
        <v>70</v>
      </c>
      <c r="C483" s="353">
        <v>0</v>
      </c>
      <c r="D483" s="353"/>
      <c r="E483" s="354" t="str">
        <f>IF(D483="","",COUNTIF($D$2:D483,"連携"))</f>
        <v/>
      </c>
      <c r="F483" s="353">
        <v>91332</v>
      </c>
      <c r="G483" s="354" t="s">
        <v>145</v>
      </c>
      <c r="H483" s="354" t="s">
        <v>2646</v>
      </c>
      <c r="I483" s="354" t="s">
        <v>652</v>
      </c>
      <c r="J483" s="353" t="s">
        <v>7</v>
      </c>
      <c r="K483" s="353">
        <v>2314800166</v>
      </c>
      <c r="L483" s="353" t="s">
        <v>1516</v>
      </c>
      <c r="M483" s="354" t="s">
        <v>456</v>
      </c>
      <c r="N483" s="354" t="s">
        <v>2169</v>
      </c>
      <c r="O483" s="354" t="s">
        <v>2788</v>
      </c>
      <c r="P483" s="354" t="s">
        <v>3147</v>
      </c>
      <c r="Q483" s="355"/>
      <c r="R483" s="355"/>
    </row>
    <row r="484" spans="1:18" x14ac:dyDescent="0.35">
      <c r="A484" s="357">
        <v>483</v>
      </c>
      <c r="B484" s="357">
        <v>70</v>
      </c>
      <c r="C484" s="357">
        <v>1</v>
      </c>
      <c r="D484" s="357" t="str">
        <f>IF(①申請書!$E$2=B484,"連携","")</f>
        <v/>
      </c>
      <c r="E484" s="356" t="str">
        <f>IF(D484="","",COUNTIF($D$2:D484,"連携"))</f>
        <v/>
      </c>
      <c r="F484" s="357">
        <v>91212</v>
      </c>
      <c r="G484" s="356" t="s">
        <v>297</v>
      </c>
      <c r="H484" s="356" t="s">
        <v>2646</v>
      </c>
      <c r="I484" s="356" t="s">
        <v>201</v>
      </c>
      <c r="J484" s="357" t="s">
        <v>1797</v>
      </c>
      <c r="K484" s="357">
        <v>4618010211</v>
      </c>
      <c r="L484" s="357" t="s">
        <v>1491</v>
      </c>
      <c r="M484" s="356" t="s">
        <v>569</v>
      </c>
      <c r="N484" s="356" t="s">
        <v>2170</v>
      </c>
      <c r="O484" s="356" t="s">
        <v>2802</v>
      </c>
      <c r="P484" s="356" t="s">
        <v>3148</v>
      </c>
    </row>
    <row r="485" spans="1:18" x14ac:dyDescent="0.35">
      <c r="A485" s="357">
        <v>484</v>
      </c>
      <c r="B485" s="357">
        <v>70</v>
      </c>
      <c r="C485" s="357">
        <v>2</v>
      </c>
      <c r="D485" s="357" t="str">
        <f>IF(①申請書!$E$2=B485,"連携","")</f>
        <v/>
      </c>
      <c r="E485" s="356" t="str">
        <f>IF(D485="","",COUNTIF($D$2:D485,"連携"))</f>
        <v/>
      </c>
      <c r="F485" s="357">
        <v>91822</v>
      </c>
      <c r="G485" s="356" t="s">
        <v>297</v>
      </c>
      <c r="H485" s="356" t="s">
        <v>2646</v>
      </c>
      <c r="I485" s="356" t="s">
        <v>452</v>
      </c>
      <c r="J485" s="357" t="s">
        <v>1799</v>
      </c>
      <c r="K485" s="357">
        <v>4710412737</v>
      </c>
      <c r="L485" s="357" t="s">
        <v>1584</v>
      </c>
      <c r="M485" s="356" t="s">
        <v>451</v>
      </c>
      <c r="N485" s="356" t="s">
        <v>1938</v>
      </c>
      <c r="O485" s="356" t="s">
        <v>2802</v>
      </c>
      <c r="P485" s="356" t="s">
        <v>2923</v>
      </c>
    </row>
    <row r="486" spans="1:18" x14ac:dyDescent="0.35">
      <c r="A486" s="357">
        <v>485</v>
      </c>
      <c r="B486" s="357">
        <v>70</v>
      </c>
      <c r="C486" s="357">
        <v>3</v>
      </c>
      <c r="D486" s="357" t="str">
        <f>IF(①申請書!$E$2=B486,"連携","")</f>
        <v/>
      </c>
      <c r="E486" s="356" t="str">
        <f>IF(D486="","",COUNTIF($D$2:D486,"連携"))</f>
        <v/>
      </c>
      <c r="F486" s="357">
        <v>92206</v>
      </c>
      <c r="G486" s="356" t="s">
        <v>297</v>
      </c>
      <c r="H486" s="356" t="s">
        <v>2646</v>
      </c>
      <c r="I486" s="356" t="s">
        <v>202</v>
      </c>
      <c r="J486" s="357" t="s">
        <v>1801</v>
      </c>
      <c r="K486" s="357">
        <v>4610126635</v>
      </c>
      <c r="L486" s="357" t="s">
        <v>653</v>
      </c>
      <c r="M486" s="356" t="s">
        <v>569</v>
      </c>
      <c r="N486" s="356" t="s">
        <v>2171</v>
      </c>
      <c r="O486" s="356" t="s">
        <v>2788</v>
      </c>
      <c r="P486" s="356" t="s">
        <v>1398</v>
      </c>
    </row>
    <row r="487" spans="1:18" ht="18" x14ac:dyDescent="0.35">
      <c r="A487" s="352">
        <v>486</v>
      </c>
      <c r="B487" s="353">
        <v>71</v>
      </c>
      <c r="C487" s="353">
        <v>0</v>
      </c>
      <c r="D487" s="353"/>
      <c r="E487" s="354" t="str">
        <f>IF(D487="","",COUNTIF($D$2:D487,"連携"))</f>
        <v/>
      </c>
      <c r="F487" s="353">
        <v>91386</v>
      </c>
      <c r="G487" s="354" t="s">
        <v>145</v>
      </c>
      <c r="H487" s="354" t="s">
        <v>2648</v>
      </c>
      <c r="I487" s="354" t="s">
        <v>647</v>
      </c>
      <c r="J487" s="353" t="s">
        <v>7</v>
      </c>
      <c r="K487" s="353" t="s">
        <v>2649</v>
      </c>
      <c r="L487" s="353" t="s">
        <v>2160</v>
      </c>
      <c r="M487" s="354" t="s">
        <v>456</v>
      </c>
      <c r="N487" s="354" t="s">
        <v>2161</v>
      </c>
      <c r="O487" s="354" t="s">
        <v>2788</v>
      </c>
      <c r="P487" s="354" t="s">
        <v>3145</v>
      </c>
      <c r="Q487" s="355"/>
      <c r="R487" s="355"/>
    </row>
    <row r="488" spans="1:18" x14ac:dyDescent="0.35">
      <c r="A488" s="357">
        <v>487</v>
      </c>
      <c r="B488" s="357">
        <v>71</v>
      </c>
      <c r="C488" s="357">
        <v>1</v>
      </c>
      <c r="D488" s="357" t="str">
        <f>IF(①申請書!$E$2=B488,"連携","")</f>
        <v/>
      </c>
      <c r="E488" s="356" t="str">
        <f>IF(D488="","",COUNTIF($D$2:D488,"連携"))</f>
        <v/>
      </c>
      <c r="F488" s="357">
        <v>91016</v>
      </c>
      <c r="G488" s="356" t="s">
        <v>145</v>
      </c>
      <c r="H488" s="356" t="s">
        <v>2648</v>
      </c>
      <c r="I488" s="356" t="s">
        <v>200</v>
      </c>
      <c r="J488" s="357" t="s">
        <v>1797</v>
      </c>
      <c r="K488" s="357">
        <v>2312600105</v>
      </c>
      <c r="L488" s="357" t="s">
        <v>651</v>
      </c>
      <c r="M488" s="356" t="s">
        <v>456</v>
      </c>
      <c r="N488" s="356" t="s">
        <v>2162</v>
      </c>
      <c r="O488" s="356" t="s">
        <v>2802</v>
      </c>
      <c r="P488" s="356" t="s">
        <v>1329</v>
      </c>
    </row>
    <row r="489" spans="1:18" x14ac:dyDescent="0.35">
      <c r="A489" s="357">
        <v>488</v>
      </c>
      <c r="B489" s="357">
        <v>71</v>
      </c>
      <c r="C489" s="357">
        <v>2</v>
      </c>
      <c r="D489" s="357" t="str">
        <f>IF(①申請書!$E$2=B489,"連携","")</f>
        <v/>
      </c>
      <c r="E489" s="356" t="str">
        <f>IF(D489="","",COUNTIF($D$2:D489,"連携"))</f>
        <v/>
      </c>
      <c r="F489" s="357">
        <v>91060</v>
      </c>
      <c r="G489" s="356" t="s">
        <v>145</v>
      </c>
      <c r="H489" s="356" t="s">
        <v>2648</v>
      </c>
      <c r="I489" s="356" t="s">
        <v>196</v>
      </c>
      <c r="J489" s="357" t="s">
        <v>1799</v>
      </c>
      <c r="K489" s="357">
        <v>2313000230</v>
      </c>
      <c r="L489" s="357" t="s">
        <v>1461</v>
      </c>
      <c r="M489" s="356" t="s">
        <v>456</v>
      </c>
      <c r="N489" s="356" t="s">
        <v>2163</v>
      </c>
      <c r="O489" s="356" t="s">
        <v>2788</v>
      </c>
      <c r="P489" s="356" t="s">
        <v>3149</v>
      </c>
    </row>
    <row r="490" spans="1:18" x14ac:dyDescent="0.35">
      <c r="A490" s="357">
        <v>489</v>
      </c>
      <c r="B490" s="357">
        <v>71</v>
      </c>
      <c r="C490" s="357">
        <v>3</v>
      </c>
      <c r="D490" s="357" t="str">
        <f>IF(①申請書!$E$2=B490,"連携","")</f>
        <v/>
      </c>
      <c r="E490" s="356" t="str">
        <f>IF(D490="","",COUNTIF($D$2:D490,"連携"))</f>
        <v/>
      </c>
      <c r="F490" s="357">
        <v>91067</v>
      </c>
      <c r="G490" s="356" t="s">
        <v>145</v>
      </c>
      <c r="H490" s="356" t="s">
        <v>2648</v>
      </c>
      <c r="I490" s="356" t="s">
        <v>150</v>
      </c>
      <c r="J490" s="357" t="s">
        <v>1801</v>
      </c>
      <c r="K490" s="357">
        <v>2310101536</v>
      </c>
      <c r="L490" s="357" t="s">
        <v>1462</v>
      </c>
      <c r="M490" s="356" t="s">
        <v>456</v>
      </c>
      <c r="N490" s="356" t="s">
        <v>2090</v>
      </c>
      <c r="O490" s="356" t="s">
        <v>2788</v>
      </c>
      <c r="P490" s="356" t="s">
        <v>1332</v>
      </c>
    </row>
    <row r="491" spans="1:18" x14ac:dyDescent="0.35">
      <c r="A491" s="357">
        <v>490</v>
      </c>
      <c r="B491" s="357">
        <v>71</v>
      </c>
      <c r="C491" s="357">
        <v>4</v>
      </c>
      <c r="D491" s="357" t="str">
        <f>IF(①申請書!$E$2=B491,"連携","")</f>
        <v/>
      </c>
      <c r="E491" s="356" t="str">
        <f>IF(D491="","",COUNTIF($D$2:D491,"連携"))</f>
        <v/>
      </c>
      <c r="F491" s="357">
        <v>91387</v>
      </c>
      <c r="G491" s="356" t="s">
        <v>145</v>
      </c>
      <c r="H491" s="356" t="s">
        <v>2648</v>
      </c>
      <c r="I491" s="356" t="s">
        <v>199</v>
      </c>
      <c r="J491" s="357" t="s">
        <v>1803</v>
      </c>
      <c r="K491" s="357">
        <v>2310105552</v>
      </c>
      <c r="L491" s="357" t="s">
        <v>650</v>
      </c>
      <c r="M491" s="356" t="s">
        <v>456</v>
      </c>
      <c r="N491" s="356" t="s">
        <v>2164</v>
      </c>
      <c r="O491" s="356" t="s">
        <v>2788</v>
      </c>
      <c r="P491" s="356" t="s">
        <v>3150</v>
      </c>
    </row>
    <row r="492" spans="1:18" x14ac:dyDescent="0.35">
      <c r="A492" s="357">
        <v>491</v>
      </c>
      <c r="B492" s="357">
        <v>71</v>
      </c>
      <c r="C492" s="357">
        <v>5</v>
      </c>
      <c r="D492" s="357" t="str">
        <f>IF(①申請書!$E$2=B492,"連携","")</f>
        <v/>
      </c>
      <c r="E492" s="356" t="str">
        <f>IF(D492="","",COUNTIF($D$2:D492,"連携"))</f>
        <v/>
      </c>
      <c r="F492" s="357">
        <v>91389</v>
      </c>
      <c r="G492" s="356" t="s">
        <v>145</v>
      </c>
      <c r="H492" s="356" t="s">
        <v>2648</v>
      </c>
      <c r="I492" s="356" t="s">
        <v>185</v>
      </c>
      <c r="J492" s="357" t="s">
        <v>1804</v>
      </c>
      <c r="K492" s="357">
        <v>2310500240</v>
      </c>
      <c r="L492" s="357" t="s">
        <v>1525</v>
      </c>
      <c r="M492" s="356" t="s">
        <v>456</v>
      </c>
      <c r="N492" s="356" t="s">
        <v>2142</v>
      </c>
      <c r="O492" s="356" t="s">
        <v>2802</v>
      </c>
      <c r="P492" s="356" t="s">
        <v>1325</v>
      </c>
    </row>
    <row r="493" spans="1:18" x14ac:dyDescent="0.35">
      <c r="A493" s="357">
        <v>492</v>
      </c>
      <c r="B493" s="357">
        <v>71</v>
      </c>
      <c r="C493" s="357">
        <v>6</v>
      </c>
      <c r="D493" s="357" t="str">
        <f>IF(①申請書!$E$2=B493,"連携","")</f>
        <v/>
      </c>
      <c r="E493" s="356" t="str">
        <f>IF(D493="","",COUNTIF($D$2:D493,"連携"))</f>
        <v/>
      </c>
      <c r="F493" s="357">
        <v>91469</v>
      </c>
      <c r="G493" s="356" t="s">
        <v>145</v>
      </c>
      <c r="H493" s="356" t="s">
        <v>2648</v>
      </c>
      <c r="I493" s="356" t="s">
        <v>197</v>
      </c>
      <c r="J493" s="357" t="s">
        <v>1805</v>
      </c>
      <c r="K493" s="357">
        <v>2312900026</v>
      </c>
      <c r="L493" s="357" t="s">
        <v>648</v>
      </c>
      <c r="M493" s="356" t="s">
        <v>456</v>
      </c>
      <c r="N493" s="356" t="s">
        <v>2165</v>
      </c>
      <c r="O493" s="356" t="s">
        <v>2788</v>
      </c>
      <c r="P493" s="356" t="s">
        <v>3151</v>
      </c>
    </row>
    <row r="494" spans="1:18" x14ac:dyDescent="0.35">
      <c r="A494" s="357">
        <v>493</v>
      </c>
      <c r="B494" s="357">
        <v>71</v>
      </c>
      <c r="C494" s="357">
        <v>7</v>
      </c>
      <c r="D494" s="357" t="str">
        <f>IF(①申請書!$E$2=B494,"連携","")</f>
        <v/>
      </c>
      <c r="E494" s="356" t="str">
        <f>IF(D494="","",COUNTIF($D$2:D494,"連携"))</f>
        <v/>
      </c>
      <c r="F494" s="357">
        <v>91528</v>
      </c>
      <c r="G494" s="356" t="s">
        <v>145</v>
      </c>
      <c r="H494" s="356" t="s">
        <v>2648</v>
      </c>
      <c r="I494" s="356" t="s">
        <v>198</v>
      </c>
      <c r="J494" s="357" t="s">
        <v>1807</v>
      </c>
      <c r="K494" s="357">
        <v>2310303876</v>
      </c>
      <c r="L494" s="357" t="s">
        <v>649</v>
      </c>
      <c r="M494" s="356" t="s">
        <v>456</v>
      </c>
      <c r="N494" s="356" t="s">
        <v>2166</v>
      </c>
      <c r="O494" s="356" t="s">
        <v>2788</v>
      </c>
      <c r="P494" s="356" t="s">
        <v>1370</v>
      </c>
    </row>
    <row r="495" spans="1:18" x14ac:dyDescent="0.35">
      <c r="A495" s="357">
        <v>494</v>
      </c>
      <c r="B495" s="357">
        <v>71</v>
      </c>
      <c r="C495" s="357">
        <v>8</v>
      </c>
      <c r="D495" s="357" t="str">
        <f>IF(①申請書!$E$2=B495,"連携","")</f>
        <v/>
      </c>
      <c r="E495" s="356" t="str">
        <f>IF(D495="","",COUNTIF($D$2:D495,"連携"))</f>
        <v/>
      </c>
      <c r="F495" s="357">
        <v>92425</v>
      </c>
      <c r="G495" s="356" t="s">
        <v>145</v>
      </c>
      <c r="H495" s="356" t="s">
        <v>2648</v>
      </c>
      <c r="I495" s="356" t="s">
        <v>1623</v>
      </c>
      <c r="J495" s="357" t="s">
        <v>1809</v>
      </c>
      <c r="K495" s="357">
        <v>2312501808</v>
      </c>
      <c r="L495" s="357" t="s">
        <v>1622</v>
      </c>
      <c r="M495" s="356" t="s">
        <v>456</v>
      </c>
      <c r="N495" s="356" t="s">
        <v>2167</v>
      </c>
      <c r="O495" s="356" t="s">
        <v>2788</v>
      </c>
      <c r="P495" s="356" t="s">
        <v>2168</v>
      </c>
    </row>
    <row r="496" spans="1:18" ht="18" x14ac:dyDescent="0.35">
      <c r="A496" s="352">
        <v>495</v>
      </c>
      <c r="B496" s="353">
        <v>72</v>
      </c>
      <c r="C496" s="353">
        <v>0</v>
      </c>
      <c r="D496" s="353"/>
      <c r="E496" s="354" t="str">
        <f>IF(D496="","",COUNTIF($D$2:D496,"連携"))</f>
        <v/>
      </c>
      <c r="F496" s="353">
        <v>91388</v>
      </c>
      <c r="G496" s="354" t="s">
        <v>145</v>
      </c>
      <c r="H496" s="354" t="s">
        <v>2650</v>
      </c>
      <c r="I496" s="354" t="s">
        <v>139</v>
      </c>
      <c r="J496" s="353" t="s">
        <v>7</v>
      </c>
      <c r="K496" s="353">
        <v>2319900110</v>
      </c>
      <c r="L496" s="353" t="s">
        <v>2065</v>
      </c>
      <c r="M496" s="354" t="s">
        <v>456</v>
      </c>
      <c r="N496" s="354" t="s">
        <v>2066</v>
      </c>
      <c r="O496" s="354" t="s">
        <v>2788</v>
      </c>
      <c r="P496" s="354" t="s">
        <v>2981</v>
      </c>
      <c r="Q496" s="355"/>
      <c r="R496" s="355"/>
    </row>
    <row r="497" spans="1:16" x14ac:dyDescent="0.35">
      <c r="A497" s="357">
        <v>496</v>
      </c>
      <c r="B497" s="357">
        <v>72</v>
      </c>
      <c r="C497" s="357">
        <v>1</v>
      </c>
      <c r="D497" s="357" t="str">
        <f>IF(①申請書!$E$2=B497,"連携","")</f>
        <v/>
      </c>
      <c r="E497" s="356" t="str">
        <f>IF(D497="","",COUNTIF($D$2:D497,"連携"))</f>
        <v/>
      </c>
      <c r="F497" s="357">
        <v>91023</v>
      </c>
      <c r="G497" s="356" t="s">
        <v>145</v>
      </c>
      <c r="H497" s="356" t="s">
        <v>2650</v>
      </c>
      <c r="I497" s="356" t="s">
        <v>643</v>
      </c>
      <c r="J497" s="357" t="s">
        <v>1797</v>
      </c>
      <c r="K497" s="357">
        <v>2313000057</v>
      </c>
      <c r="L497" s="357" t="s">
        <v>3152</v>
      </c>
      <c r="M497" s="356" t="s">
        <v>456</v>
      </c>
      <c r="N497" s="356" t="s">
        <v>3153</v>
      </c>
      <c r="O497" s="356" t="s">
        <v>2788</v>
      </c>
      <c r="P497" s="356" t="s">
        <v>3154</v>
      </c>
    </row>
    <row r="498" spans="1:16" x14ac:dyDescent="0.35">
      <c r="A498" s="357">
        <v>497</v>
      </c>
      <c r="B498" s="357">
        <v>72</v>
      </c>
      <c r="C498" s="357">
        <v>2</v>
      </c>
      <c r="D498" s="357" t="str">
        <f>IF(①申請書!$E$2=B498,"連携","")</f>
        <v/>
      </c>
      <c r="E498" s="356" t="str">
        <f>IF(D498="","",COUNTIF($D$2:D498,"連携"))</f>
        <v/>
      </c>
      <c r="F498" s="357">
        <v>91042</v>
      </c>
      <c r="G498" s="356" t="s">
        <v>145</v>
      </c>
      <c r="H498" s="356" t="s">
        <v>2650</v>
      </c>
      <c r="I498" s="356" t="s">
        <v>186</v>
      </c>
      <c r="J498" s="357" t="s">
        <v>1799</v>
      </c>
      <c r="K498" s="357">
        <v>2313800035</v>
      </c>
      <c r="L498" s="357" t="s">
        <v>1458</v>
      </c>
      <c r="M498" s="356" t="s">
        <v>456</v>
      </c>
      <c r="N498" s="356" t="s">
        <v>2136</v>
      </c>
      <c r="O498" s="356" t="s">
        <v>2788</v>
      </c>
      <c r="P498" s="356" t="s">
        <v>1316</v>
      </c>
    </row>
    <row r="499" spans="1:16" x14ac:dyDescent="0.35">
      <c r="A499" s="357">
        <v>498</v>
      </c>
      <c r="B499" s="357">
        <v>72</v>
      </c>
      <c r="C499" s="357">
        <v>3</v>
      </c>
      <c r="D499" s="357" t="str">
        <f>IF(①申請書!$E$2=B499,"連携","")</f>
        <v/>
      </c>
      <c r="E499" s="356" t="str">
        <f>IF(D499="","",COUNTIF($D$2:D499,"連携"))</f>
        <v/>
      </c>
      <c r="F499" s="357">
        <v>91066</v>
      </c>
      <c r="G499" s="356" t="s">
        <v>145</v>
      </c>
      <c r="H499" s="356" t="s">
        <v>2650</v>
      </c>
      <c r="I499" s="356" t="s">
        <v>613</v>
      </c>
      <c r="J499" s="357" t="s">
        <v>1801</v>
      </c>
      <c r="K499" s="357">
        <v>2312100593</v>
      </c>
      <c r="L499" s="357" t="s">
        <v>614</v>
      </c>
      <c r="M499" s="356" t="s">
        <v>456</v>
      </c>
      <c r="N499" s="356" t="s">
        <v>2172</v>
      </c>
      <c r="O499" s="356" t="s">
        <v>2788</v>
      </c>
      <c r="P499" s="356" t="s">
        <v>3140</v>
      </c>
    </row>
    <row r="500" spans="1:16" x14ac:dyDescent="0.35">
      <c r="A500" s="357">
        <v>499</v>
      </c>
      <c r="B500" s="357">
        <v>72</v>
      </c>
      <c r="C500" s="357">
        <v>4</v>
      </c>
      <c r="D500" s="357" t="str">
        <f>IF(①申請書!$E$2=B500,"連携","")</f>
        <v/>
      </c>
      <c r="E500" s="356" t="str">
        <f>IF(D500="","",COUNTIF($D$2:D500,"連携"))</f>
        <v/>
      </c>
      <c r="F500" s="357">
        <v>91067</v>
      </c>
      <c r="G500" s="356" t="s">
        <v>145</v>
      </c>
      <c r="H500" s="356" t="s">
        <v>2650</v>
      </c>
      <c r="I500" s="356" t="s">
        <v>150</v>
      </c>
      <c r="J500" s="357" t="s">
        <v>1803</v>
      </c>
      <c r="K500" s="357">
        <v>2313500965</v>
      </c>
      <c r="L500" s="357" t="s">
        <v>1462</v>
      </c>
      <c r="M500" s="356" t="s">
        <v>456</v>
      </c>
      <c r="N500" s="356" t="s">
        <v>2090</v>
      </c>
      <c r="O500" s="356" t="s">
        <v>2788</v>
      </c>
      <c r="P500" s="356" t="s">
        <v>1332</v>
      </c>
    </row>
    <row r="501" spans="1:16" x14ac:dyDescent="0.35">
      <c r="A501" s="357">
        <v>500</v>
      </c>
      <c r="B501" s="357">
        <v>72</v>
      </c>
      <c r="C501" s="357">
        <v>5</v>
      </c>
      <c r="D501" s="357" t="str">
        <f>IF(①申請書!$E$2=B501,"連携","")</f>
        <v/>
      </c>
      <c r="E501" s="356" t="str">
        <f>IF(D501="","",COUNTIF($D$2:D501,"連携"))</f>
        <v/>
      </c>
      <c r="F501" s="357">
        <v>91074</v>
      </c>
      <c r="G501" s="356" t="s">
        <v>145</v>
      </c>
      <c r="H501" s="356" t="s">
        <v>2650</v>
      </c>
      <c r="I501" s="356" t="s">
        <v>190</v>
      </c>
      <c r="J501" s="357" t="s">
        <v>1804</v>
      </c>
      <c r="K501" s="357">
        <v>2310502808</v>
      </c>
      <c r="L501" s="357" t="s">
        <v>638</v>
      </c>
      <c r="M501" s="356" t="s">
        <v>456</v>
      </c>
      <c r="N501" s="356" t="s">
        <v>2137</v>
      </c>
      <c r="O501" s="356" t="s">
        <v>2788</v>
      </c>
      <c r="P501" s="356" t="s">
        <v>1333</v>
      </c>
    </row>
    <row r="502" spans="1:16" x14ac:dyDescent="0.35">
      <c r="A502" s="357">
        <v>501</v>
      </c>
      <c r="B502" s="357">
        <v>72</v>
      </c>
      <c r="C502" s="357">
        <v>6</v>
      </c>
      <c r="D502" s="357" t="str">
        <f>IF(①申請書!$E$2=B502,"連携","")</f>
        <v/>
      </c>
      <c r="E502" s="356" t="str">
        <f>IF(D502="","",COUNTIF($D$2:D502,"連携"))</f>
        <v/>
      </c>
      <c r="F502" s="357">
        <v>91089</v>
      </c>
      <c r="G502" s="356" t="s">
        <v>47</v>
      </c>
      <c r="H502" s="356" t="s">
        <v>2650</v>
      </c>
      <c r="I502" s="356" t="s">
        <v>532</v>
      </c>
      <c r="J502" s="357" t="s">
        <v>1805</v>
      </c>
      <c r="K502" s="357">
        <v>2112103391</v>
      </c>
      <c r="L502" s="357" t="s">
        <v>1467</v>
      </c>
      <c r="M502" s="356" t="s">
        <v>430</v>
      </c>
      <c r="N502" s="356" t="s">
        <v>2020</v>
      </c>
      <c r="O502" s="356" t="s">
        <v>2788</v>
      </c>
      <c r="P502" s="356" t="s">
        <v>2939</v>
      </c>
    </row>
    <row r="503" spans="1:16" x14ac:dyDescent="0.35">
      <c r="A503" s="357">
        <v>502</v>
      </c>
      <c r="B503" s="357">
        <v>72</v>
      </c>
      <c r="C503" s="357">
        <v>7</v>
      </c>
      <c r="D503" s="357" t="str">
        <f>IF(①申請書!$E$2=B503,"連携","")</f>
        <v/>
      </c>
      <c r="E503" s="356" t="str">
        <f>IF(D503="","",COUNTIF($D$2:D503,"連携"))</f>
        <v/>
      </c>
      <c r="F503" s="357">
        <v>91094</v>
      </c>
      <c r="G503" s="356" t="s">
        <v>145</v>
      </c>
      <c r="H503" s="356" t="s">
        <v>2650</v>
      </c>
      <c r="I503" s="356" t="s">
        <v>615</v>
      </c>
      <c r="J503" s="357" t="s">
        <v>1807</v>
      </c>
      <c r="K503" s="357">
        <v>2313600138</v>
      </c>
      <c r="L503" s="357" t="s">
        <v>2117</v>
      </c>
      <c r="M503" s="356" t="s">
        <v>542</v>
      </c>
      <c r="N503" s="356" t="s">
        <v>2118</v>
      </c>
      <c r="O503" s="356" t="s">
        <v>2788</v>
      </c>
      <c r="P503" s="356" t="s">
        <v>3113</v>
      </c>
    </row>
    <row r="504" spans="1:16" x14ac:dyDescent="0.35">
      <c r="A504" s="357">
        <v>503</v>
      </c>
      <c r="B504" s="357">
        <v>72</v>
      </c>
      <c r="C504" s="357">
        <v>8</v>
      </c>
      <c r="D504" s="357" t="str">
        <f>IF(①申請書!$E$2=B504,"連携","")</f>
        <v/>
      </c>
      <c r="E504" s="356" t="str">
        <f>IF(D504="","",COUNTIF($D$2:D504,"連携"))</f>
        <v/>
      </c>
      <c r="F504" s="357">
        <v>91132</v>
      </c>
      <c r="G504" s="356" t="s">
        <v>145</v>
      </c>
      <c r="H504" s="356" t="s">
        <v>2650</v>
      </c>
      <c r="I504" s="356" t="s">
        <v>188</v>
      </c>
      <c r="J504" s="357" t="s">
        <v>1809</v>
      </c>
      <c r="K504" s="357">
        <v>2312500198</v>
      </c>
      <c r="L504" s="357" t="s">
        <v>1475</v>
      </c>
      <c r="M504" s="356" t="s">
        <v>456</v>
      </c>
      <c r="N504" s="356" t="s">
        <v>2138</v>
      </c>
      <c r="O504" s="356" t="s">
        <v>2788</v>
      </c>
      <c r="P504" s="356" t="s">
        <v>1340</v>
      </c>
    </row>
    <row r="505" spans="1:16" x14ac:dyDescent="0.35">
      <c r="A505" s="357">
        <v>504</v>
      </c>
      <c r="B505" s="357">
        <v>72</v>
      </c>
      <c r="C505" s="357">
        <v>9</v>
      </c>
      <c r="D505" s="357" t="str">
        <f>IF(①申請書!$E$2=B505,"連携","")</f>
        <v/>
      </c>
      <c r="E505" s="356" t="str">
        <f>IF(D505="","",COUNTIF($D$2:D505,"連携"))</f>
        <v/>
      </c>
      <c r="F505" s="357">
        <v>91147</v>
      </c>
      <c r="G505" s="356" t="s">
        <v>47</v>
      </c>
      <c r="H505" s="356" t="s">
        <v>2650</v>
      </c>
      <c r="I505" s="356" t="s">
        <v>80</v>
      </c>
      <c r="J505" s="357" t="s">
        <v>1811</v>
      </c>
      <c r="K505" s="357" t="s">
        <v>3155</v>
      </c>
      <c r="L505" s="357" t="s">
        <v>476</v>
      </c>
      <c r="M505" s="356" t="s">
        <v>430</v>
      </c>
      <c r="N505" s="356" t="s">
        <v>1898</v>
      </c>
      <c r="O505" s="356" t="s">
        <v>2788</v>
      </c>
      <c r="P505" s="356" t="s">
        <v>1341</v>
      </c>
    </row>
    <row r="506" spans="1:16" x14ac:dyDescent="0.35">
      <c r="A506" s="357">
        <v>505</v>
      </c>
      <c r="B506" s="357">
        <v>72</v>
      </c>
      <c r="C506" s="357">
        <v>10</v>
      </c>
      <c r="D506" s="357" t="str">
        <f>IF(①申請書!$E$2=B506,"連携","")</f>
        <v/>
      </c>
      <c r="E506" s="356" t="str">
        <f>IF(D506="","",COUNTIF($D$2:D506,"連携"))</f>
        <v/>
      </c>
      <c r="F506" s="357">
        <v>91166</v>
      </c>
      <c r="G506" s="356" t="s">
        <v>145</v>
      </c>
      <c r="H506" s="356" t="s">
        <v>2650</v>
      </c>
      <c r="I506" s="356" t="s">
        <v>634</v>
      </c>
      <c r="J506" s="357" t="s">
        <v>1813</v>
      </c>
      <c r="K506" s="357">
        <v>2310700337</v>
      </c>
      <c r="L506" s="357" t="s">
        <v>635</v>
      </c>
      <c r="M506" s="356" t="s">
        <v>456</v>
      </c>
      <c r="N506" s="356" t="s">
        <v>2139</v>
      </c>
      <c r="O506" s="356" t="s">
        <v>2788</v>
      </c>
      <c r="P506" s="356" t="s">
        <v>1423</v>
      </c>
    </row>
    <row r="507" spans="1:16" x14ac:dyDescent="0.35">
      <c r="A507" s="357">
        <v>506</v>
      </c>
      <c r="B507" s="357">
        <v>72</v>
      </c>
      <c r="C507" s="357">
        <v>11</v>
      </c>
      <c r="D507" s="357" t="str">
        <f>IF(①申請書!$E$2=B507,"連携","")</f>
        <v/>
      </c>
      <c r="E507" s="356" t="str">
        <f>IF(D507="","",COUNTIF($D$2:D507,"連携"))</f>
        <v/>
      </c>
      <c r="F507" s="357">
        <v>91198</v>
      </c>
      <c r="G507" s="356" t="s">
        <v>145</v>
      </c>
      <c r="H507" s="356" t="s">
        <v>2650</v>
      </c>
      <c r="I507" s="356" t="s">
        <v>180</v>
      </c>
      <c r="J507" s="357" t="s">
        <v>1815</v>
      </c>
      <c r="K507" s="357">
        <v>2317700017</v>
      </c>
      <c r="L507" s="357" t="s">
        <v>623</v>
      </c>
      <c r="M507" s="356" t="s">
        <v>624</v>
      </c>
      <c r="N507" s="356" t="s">
        <v>2129</v>
      </c>
      <c r="O507" s="356" t="s">
        <v>2788</v>
      </c>
      <c r="P507" s="356" t="s">
        <v>1321</v>
      </c>
    </row>
    <row r="508" spans="1:16" x14ac:dyDescent="0.35">
      <c r="A508" s="357">
        <v>507</v>
      </c>
      <c r="B508" s="357">
        <v>72</v>
      </c>
      <c r="C508" s="357">
        <v>12</v>
      </c>
      <c r="D508" s="357" t="str">
        <f>IF(①申請書!$E$2=B508,"連携","")</f>
        <v/>
      </c>
      <c r="E508" s="356" t="str">
        <f>IF(D508="","",COUNTIF($D$2:D508,"連携"))</f>
        <v/>
      </c>
      <c r="F508" s="357">
        <v>91220</v>
      </c>
      <c r="G508" s="356" t="s">
        <v>145</v>
      </c>
      <c r="H508" s="356" t="s">
        <v>2650</v>
      </c>
      <c r="I508" s="356" t="s">
        <v>1494</v>
      </c>
      <c r="J508" s="357" t="s">
        <v>1818</v>
      </c>
      <c r="K508" s="357">
        <v>2314101359</v>
      </c>
      <c r="L508" s="357" t="s">
        <v>1493</v>
      </c>
      <c r="M508" s="356" t="s">
        <v>456</v>
      </c>
      <c r="N508" s="356" t="s">
        <v>3156</v>
      </c>
      <c r="O508" s="356" t="s">
        <v>2788</v>
      </c>
      <c r="P508" s="356" t="s">
        <v>3157</v>
      </c>
    </row>
    <row r="509" spans="1:16" x14ac:dyDescent="0.35">
      <c r="A509" s="357">
        <v>508</v>
      </c>
      <c r="B509" s="357">
        <v>72</v>
      </c>
      <c r="C509" s="357">
        <v>13</v>
      </c>
      <c r="D509" s="357" t="str">
        <f>IF(①申請書!$E$2=B509,"連携","")</f>
        <v/>
      </c>
      <c r="E509" s="356" t="str">
        <f>IF(D509="","",COUNTIF($D$2:D509,"連携"))</f>
        <v/>
      </c>
      <c r="F509" s="357">
        <v>91229</v>
      </c>
      <c r="G509" s="356" t="s">
        <v>145</v>
      </c>
      <c r="H509" s="356" t="s">
        <v>2650</v>
      </c>
      <c r="I509" s="356" t="s">
        <v>192</v>
      </c>
      <c r="J509" s="357" t="s">
        <v>1820</v>
      </c>
      <c r="K509" s="357">
        <v>2310101536</v>
      </c>
      <c r="L509" s="357" t="s">
        <v>1498</v>
      </c>
      <c r="M509" s="356" t="s">
        <v>456</v>
      </c>
      <c r="N509" s="356" t="s">
        <v>2140</v>
      </c>
      <c r="O509" s="356" t="s">
        <v>2786</v>
      </c>
      <c r="P509" s="356" t="s">
        <v>1424</v>
      </c>
    </row>
    <row r="510" spans="1:16" x14ac:dyDescent="0.35">
      <c r="A510" s="357">
        <v>509</v>
      </c>
      <c r="B510" s="357">
        <v>72</v>
      </c>
      <c r="C510" s="357">
        <v>14</v>
      </c>
      <c r="D510" s="357" t="str">
        <f>IF(①申請書!$E$2=B510,"連携","")</f>
        <v/>
      </c>
      <c r="E510" s="356" t="str">
        <f>IF(D510="","",COUNTIF($D$2:D510,"連携"))</f>
        <v/>
      </c>
      <c r="F510" s="357">
        <v>91251</v>
      </c>
      <c r="G510" s="356" t="s">
        <v>47</v>
      </c>
      <c r="H510" s="356" t="s">
        <v>2650</v>
      </c>
      <c r="I510" s="356" t="s">
        <v>117</v>
      </c>
      <c r="J510" s="357" t="s">
        <v>1822</v>
      </c>
      <c r="K510" s="357">
        <v>2312200369</v>
      </c>
      <c r="L510" s="357" t="s">
        <v>527</v>
      </c>
      <c r="M510" s="356" t="s">
        <v>430</v>
      </c>
      <c r="N510" s="356" t="s">
        <v>2013</v>
      </c>
      <c r="O510" s="356" t="s">
        <v>2788</v>
      </c>
      <c r="P510" s="356" t="s">
        <v>2940</v>
      </c>
    </row>
    <row r="511" spans="1:16" x14ac:dyDescent="0.35">
      <c r="A511" s="357">
        <v>510</v>
      </c>
      <c r="B511" s="357">
        <v>72</v>
      </c>
      <c r="C511" s="357">
        <v>15</v>
      </c>
      <c r="D511" s="357" t="str">
        <f>IF(①申請書!$E$2=B511,"連携","")</f>
        <v/>
      </c>
      <c r="E511" s="356" t="str">
        <f>IF(D511="","",COUNTIF($D$2:D511,"連携"))</f>
        <v/>
      </c>
      <c r="F511" s="357">
        <v>91254</v>
      </c>
      <c r="G511" s="356" t="s">
        <v>145</v>
      </c>
      <c r="H511" s="356" t="s">
        <v>2650</v>
      </c>
      <c r="I511" s="356" t="s">
        <v>157</v>
      </c>
      <c r="J511" s="357" t="s">
        <v>1824</v>
      </c>
      <c r="K511" s="357">
        <v>1310870923</v>
      </c>
      <c r="L511" s="357" t="s">
        <v>594</v>
      </c>
      <c r="M511" s="356" t="s">
        <v>555</v>
      </c>
      <c r="N511" s="356" t="s">
        <v>2092</v>
      </c>
      <c r="O511" s="356" t="s">
        <v>2786</v>
      </c>
      <c r="P511" s="356" t="s">
        <v>3125</v>
      </c>
    </row>
    <row r="512" spans="1:16" x14ac:dyDescent="0.35">
      <c r="A512" s="357">
        <v>511</v>
      </c>
      <c r="B512" s="357">
        <v>72</v>
      </c>
      <c r="C512" s="357">
        <v>16</v>
      </c>
      <c r="D512" s="357" t="str">
        <f>IF(①申請書!$E$2=B512,"連携","")</f>
        <v/>
      </c>
      <c r="E512" s="356" t="str">
        <f>IF(D512="","",COUNTIF($D$2:D512,"連携"))</f>
        <v/>
      </c>
      <c r="F512" s="357">
        <v>91352</v>
      </c>
      <c r="G512" s="356" t="s">
        <v>145</v>
      </c>
      <c r="H512" s="356" t="s">
        <v>2650</v>
      </c>
      <c r="I512" s="356" t="s">
        <v>3158</v>
      </c>
      <c r="J512" s="357" t="s">
        <v>1826</v>
      </c>
      <c r="K512" s="357" t="s">
        <v>2632</v>
      </c>
      <c r="L512" s="357" t="s">
        <v>646</v>
      </c>
      <c r="M512" s="356" t="s">
        <v>456</v>
      </c>
      <c r="N512" s="356" t="s">
        <v>3159</v>
      </c>
      <c r="O512" s="356" t="s">
        <v>2802</v>
      </c>
      <c r="P512" s="356" t="s">
        <v>3160</v>
      </c>
    </row>
    <row r="513" spans="1:18" x14ac:dyDescent="0.35">
      <c r="A513" s="357">
        <v>512</v>
      </c>
      <c r="B513" s="357">
        <v>72</v>
      </c>
      <c r="C513" s="357">
        <v>17</v>
      </c>
      <c r="D513" s="357" t="str">
        <f>IF(①申請書!$E$2=B513,"連携","")</f>
        <v/>
      </c>
      <c r="E513" s="356" t="str">
        <f>IF(D513="","",COUNTIF($D$2:D513,"連携"))</f>
        <v/>
      </c>
      <c r="F513" s="357">
        <v>91357</v>
      </c>
      <c r="G513" s="356" t="s">
        <v>145</v>
      </c>
      <c r="H513" s="356" t="s">
        <v>2650</v>
      </c>
      <c r="I513" s="356" t="s">
        <v>546</v>
      </c>
      <c r="J513" s="357" t="s">
        <v>1867</v>
      </c>
      <c r="K513" s="357">
        <v>2312300243</v>
      </c>
      <c r="L513" s="357" t="s">
        <v>547</v>
      </c>
      <c r="M513" s="356" t="s">
        <v>548</v>
      </c>
      <c r="N513" s="356" t="s">
        <v>2041</v>
      </c>
      <c r="O513" s="356" t="s">
        <v>2802</v>
      </c>
      <c r="P513" s="356" t="s">
        <v>2942</v>
      </c>
    </row>
    <row r="514" spans="1:18" x14ac:dyDescent="0.35">
      <c r="A514" s="357">
        <v>513</v>
      </c>
      <c r="B514" s="357">
        <v>72</v>
      </c>
      <c r="C514" s="357">
        <v>18</v>
      </c>
      <c r="D514" s="357" t="str">
        <f>IF(①申請書!$E$2=B514,"連携","")</f>
        <v/>
      </c>
      <c r="E514" s="356" t="str">
        <f>IF(D514="","",COUNTIF($D$2:D514,"連携"))</f>
        <v/>
      </c>
      <c r="F514" s="357">
        <v>91358</v>
      </c>
      <c r="G514" s="356" t="s">
        <v>145</v>
      </c>
      <c r="H514" s="356" t="s">
        <v>2650</v>
      </c>
      <c r="I514" s="356" t="s">
        <v>163</v>
      </c>
      <c r="J514" s="357" t="s">
        <v>1868</v>
      </c>
      <c r="K514" s="357">
        <v>1318616104</v>
      </c>
      <c r="L514" s="357" t="s">
        <v>605</v>
      </c>
      <c r="M514" s="356" t="s">
        <v>548</v>
      </c>
      <c r="N514" s="356" t="s">
        <v>2107</v>
      </c>
      <c r="O514" s="356" t="s">
        <v>2788</v>
      </c>
      <c r="P514" s="356" t="s">
        <v>1355</v>
      </c>
    </row>
    <row r="515" spans="1:18" x14ac:dyDescent="0.35">
      <c r="A515" s="357">
        <v>514</v>
      </c>
      <c r="B515" s="357">
        <v>72</v>
      </c>
      <c r="C515" s="357">
        <v>19</v>
      </c>
      <c r="D515" s="357" t="str">
        <f>IF(①申請書!$E$2=B515,"連携","")</f>
        <v/>
      </c>
      <c r="E515" s="356" t="str">
        <f>IF(D515="","",COUNTIF($D$2:D515,"連携"))</f>
        <v/>
      </c>
      <c r="F515" s="357">
        <v>91376</v>
      </c>
      <c r="G515" s="356" t="s">
        <v>145</v>
      </c>
      <c r="H515" s="356" t="s">
        <v>2650</v>
      </c>
      <c r="I515" s="356" t="s">
        <v>193</v>
      </c>
      <c r="J515" s="357" t="s">
        <v>1870</v>
      </c>
      <c r="K515" s="357">
        <v>2319900631</v>
      </c>
      <c r="L515" s="357" t="s">
        <v>640</v>
      </c>
      <c r="M515" s="356" t="s">
        <v>456</v>
      </c>
      <c r="N515" s="356" t="s">
        <v>2141</v>
      </c>
      <c r="O515" s="356" t="s">
        <v>2788</v>
      </c>
      <c r="P515" s="356" t="s">
        <v>1359</v>
      </c>
    </row>
    <row r="516" spans="1:18" x14ac:dyDescent="0.35">
      <c r="A516" s="357">
        <v>515</v>
      </c>
      <c r="B516" s="357">
        <v>72</v>
      </c>
      <c r="C516" s="357">
        <v>20</v>
      </c>
      <c r="D516" s="357" t="str">
        <f>IF(①申請書!$E$2=B516,"連携","")</f>
        <v/>
      </c>
      <c r="E516" s="356" t="str">
        <f>IF(D516="","",COUNTIF($D$2:D516,"連携"))</f>
        <v/>
      </c>
      <c r="F516" s="357">
        <v>91389</v>
      </c>
      <c r="G516" s="356" t="s">
        <v>145</v>
      </c>
      <c r="H516" s="356" t="s">
        <v>2650</v>
      </c>
      <c r="I516" s="356" t="s">
        <v>185</v>
      </c>
      <c r="J516" s="357" t="s">
        <v>2143</v>
      </c>
      <c r="K516" s="357">
        <v>2410205047</v>
      </c>
      <c r="L516" s="357" t="s">
        <v>1525</v>
      </c>
      <c r="M516" s="356" t="s">
        <v>456</v>
      </c>
      <c r="N516" s="356" t="s">
        <v>2142</v>
      </c>
      <c r="O516" s="356" t="s">
        <v>2802</v>
      </c>
      <c r="P516" s="356" t="s">
        <v>1325</v>
      </c>
    </row>
    <row r="517" spans="1:18" x14ac:dyDescent="0.35">
      <c r="A517" s="357">
        <v>516</v>
      </c>
      <c r="B517" s="357">
        <v>72</v>
      </c>
      <c r="C517" s="357">
        <v>21</v>
      </c>
      <c r="D517" s="357" t="str">
        <f>IF(①申請書!$E$2=B517,"連携","")</f>
        <v/>
      </c>
      <c r="E517" s="356" t="str">
        <f>IF(D517="","",COUNTIF($D$2:D517,"連携"))</f>
        <v/>
      </c>
      <c r="F517" s="357">
        <v>91473</v>
      </c>
      <c r="G517" s="356" t="s">
        <v>145</v>
      </c>
      <c r="H517" s="356" t="s">
        <v>2650</v>
      </c>
      <c r="I517" s="356" t="s">
        <v>194</v>
      </c>
      <c r="J517" s="357" t="s">
        <v>2145</v>
      </c>
      <c r="K517" s="357">
        <v>1310270751</v>
      </c>
      <c r="L517" s="357" t="s">
        <v>641</v>
      </c>
      <c r="M517" s="356" t="s">
        <v>456</v>
      </c>
      <c r="N517" s="356" t="s">
        <v>2144</v>
      </c>
      <c r="O517" s="356" t="s">
        <v>2788</v>
      </c>
      <c r="P517" s="356" t="s">
        <v>3161</v>
      </c>
    </row>
    <row r="518" spans="1:18" x14ac:dyDescent="0.35">
      <c r="A518" s="357">
        <v>517</v>
      </c>
      <c r="B518" s="357">
        <v>72</v>
      </c>
      <c r="C518" s="357">
        <v>22</v>
      </c>
      <c r="D518" s="357" t="str">
        <f>IF(①申請書!$E$2=B518,"連携","")</f>
        <v/>
      </c>
      <c r="E518" s="356" t="str">
        <f>IF(D518="","",COUNTIF($D$2:D518,"連携"))</f>
        <v/>
      </c>
      <c r="F518" s="357">
        <v>91587</v>
      </c>
      <c r="G518" s="356" t="s">
        <v>145</v>
      </c>
      <c r="H518" s="356" t="s">
        <v>2650</v>
      </c>
      <c r="I518" s="356" t="s">
        <v>3162</v>
      </c>
      <c r="J518" s="357" t="s">
        <v>2146</v>
      </c>
      <c r="K518" s="357">
        <v>2214160042</v>
      </c>
      <c r="L518" s="357" t="s">
        <v>1547</v>
      </c>
      <c r="M518" s="356" t="s">
        <v>456</v>
      </c>
      <c r="N518" s="356" t="s">
        <v>3163</v>
      </c>
      <c r="O518" s="356" t="s">
        <v>2788</v>
      </c>
      <c r="P518" s="356" t="s">
        <v>3164</v>
      </c>
    </row>
    <row r="519" spans="1:18" x14ac:dyDescent="0.35">
      <c r="A519" s="357">
        <v>518</v>
      </c>
      <c r="B519" s="357">
        <v>72</v>
      </c>
      <c r="C519" s="357">
        <v>23</v>
      </c>
      <c r="D519" s="357" t="str">
        <f>IF(①申請書!$E$2=B519,"連携","")</f>
        <v/>
      </c>
      <c r="E519" s="356" t="str">
        <f>IF(D519="","",COUNTIF($D$2:D519,"連携"))</f>
        <v/>
      </c>
      <c r="F519" s="357">
        <v>91588</v>
      </c>
      <c r="G519" s="356" t="s">
        <v>145</v>
      </c>
      <c r="H519" s="356" t="s">
        <v>2650</v>
      </c>
      <c r="I519" s="356" t="s">
        <v>644</v>
      </c>
      <c r="J519" s="357" t="s">
        <v>2148</v>
      </c>
      <c r="K519" s="357">
        <v>2312402213</v>
      </c>
      <c r="L519" s="357" t="s">
        <v>645</v>
      </c>
      <c r="M519" s="356" t="s">
        <v>542</v>
      </c>
      <c r="N519" s="356" t="s">
        <v>2147</v>
      </c>
      <c r="O519" s="356" t="s">
        <v>2788</v>
      </c>
      <c r="P519" s="356" t="s">
        <v>1402</v>
      </c>
    </row>
    <row r="520" spans="1:18" x14ac:dyDescent="0.35">
      <c r="A520" s="357">
        <v>519</v>
      </c>
      <c r="B520" s="357">
        <v>72</v>
      </c>
      <c r="C520" s="357">
        <v>24</v>
      </c>
      <c r="D520" s="357" t="str">
        <f>IF(①申請書!$E$2=B520,"連携","")</f>
        <v/>
      </c>
      <c r="E520" s="356" t="str">
        <f>IF(D520="","",COUNTIF($D$2:D520,"連携"))</f>
        <v/>
      </c>
      <c r="F520" s="357">
        <v>91596</v>
      </c>
      <c r="G520" s="356" t="s">
        <v>145</v>
      </c>
      <c r="H520" s="356" t="s">
        <v>2650</v>
      </c>
      <c r="I520" s="356" t="s">
        <v>191</v>
      </c>
      <c r="J520" s="357" t="s">
        <v>2149</v>
      </c>
      <c r="K520" s="357">
        <v>1618010035</v>
      </c>
      <c r="L520" s="357" t="s">
        <v>1548</v>
      </c>
      <c r="M520" s="356" t="s">
        <v>456</v>
      </c>
      <c r="N520" s="356" t="s">
        <v>3165</v>
      </c>
      <c r="O520" s="356" t="s">
        <v>2802</v>
      </c>
      <c r="P520" s="356" t="s">
        <v>1372</v>
      </c>
    </row>
    <row r="521" spans="1:18" x14ac:dyDescent="0.35">
      <c r="A521" s="357">
        <v>520</v>
      </c>
      <c r="B521" s="357">
        <v>72</v>
      </c>
      <c r="C521" s="357">
        <v>25</v>
      </c>
      <c r="D521" s="357" t="str">
        <f>IF(①申請書!$E$2=B521,"連携","")</f>
        <v/>
      </c>
      <c r="E521" s="356" t="str">
        <f>IF(D521="","",COUNTIF($D$2:D521,"連携"))</f>
        <v/>
      </c>
      <c r="F521" s="357">
        <v>91597</v>
      </c>
      <c r="G521" s="356" t="s">
        <v>145</v>
      </c>
      <c r="H521" s="356" t="s">
        <v>2650</v>
      </c>
      <c r="I521" s="356" t="s">
        <v>189</v>
      </c>
      <c r="J521" s="357" t="s">
        <v>2151</v>
      </c>
      <c r="K521" s="357">
        <v>1610110023</v>
      </c>
      <c r="L521" s="357" t="s">
        <v>637</v>
      </c>
      <c r="M521" s="356" t="s">
        <v>456</v>
      </c>
      <c r="N521" s="356" t="s">
        <v>2150</v>
      </c>
      <c r="O521" s="356" t="s">
        <v>2802</v>
      </c>
      <c r="P521" s="356" t="s">
        <v>3166</v>
      </c>
    </row>
    <row r="522" spans="1:18" x14ac:dyDescent="0.35">
      <c r="A522" s="357">
        <v>521</v>
      </c>
      <c r="B522" s="357">
        <v>72</v>
      </c>
      <c r="C522" s="357">
        <v>26</v>
      </c>
      <c r="D522" s="357" t="str">
        <f>IF(①申請書!$E$2=B522,"連携","")</f>
        <v/>
      </c>
      <c r="E522" s="356" t="str">
        <f>IF(D522="","",COUNTIF($D$2:D522,"連携"))</f>
        <v/>
      </c>
      <c r="F522" s="357">
        <v>91599</v>
      </c>
      <c r="G522" s="356" t="s">
        <v>145</v>
      </c>
      <c r="H522" s="356" t="s">
        <v>2650</v>
      </c>
      <c r="I522" s="356" t="s">
        <v>642</v>
      </c>
      <c r="J522" s="357" t="s">
        <v>2152</v>
      </c>
      <c r="K522" s="357">
        <v>2312000066</v>
      </c>
      <c r="L522" s="357" t="s">
        <v>1549</v>
      </c>
      <c r="M522" s="356" t="s">
        <v>456</v>
      </c>
      <c r="N522" s="356" t="s">
        <v>3167</v>
      </c>
      <c r="O522" s="356" t="s">
        <v>2802</v>
      </c>
      <c r="P522" s="356" t="s">
        <v>3168</v>
      </c>
    </row>
    <row r="523" spans="1:18" x14ac:dyDescent="0.35">
      <c r="A523" s="357">
        <v>522</v>
      </c>
      <c r="B523" s="357">
        <v>72</v>
      </c>
      <c r="C523" s="357">
        <v>27</v>
      </c>
      <c r="D523" s="357" t="str">
        <f>IF(①申請書!$E$2=B523,"連携","")</f>
        <v/>
      </c>
      <c r="E523" s="356" t="str">
        <f>IF(D523="","",COUNTIF($D$2:D523,"連携"))</f>
        <v/>
      </c>
      <c r="F523" s="357">
        <v>91778</v>
      </c>
      <c r="G523" s="356" t="s">
        <v>145</v>
      </c>
      <c r="H523" s="356" t="s">
        <v>2650</v>
      </c>
      <c r="I523" s="356" t="s">
        <v>3169</v>
      </c>
      <c r="J523" s="357" t="s">
        <v>2153</v>
      </c>
      <c r="K523" s="357">
        <v>2310500240</v>
      </c>
      <c r="L523" s="357" t="s">
        <v>639</v>
      </c>
      <c r="M523" s="356" t="s">
        <v>456</v>
      </c>
      <c r="N523" s="356" t="s">
        <v>2154</v>
      </c>
      <c r="O523" s="356" t="s">
        <v>2788</v>
      </c>
      <c r="P523" s="356" t="s">
        <v>1383</v>
      </c>
    </row>
    <row r="524" spans="1:18" x14ac:dyDescent="0.35">
      <c r="A524" s="357">
        <v>523</v>
      </c>
      <c r="B524" s="357">
        <v>72</v>
      </c>
      <c r="C524" s="357">
        <v>28</v>
      </c>
      <c r="D524" s="357" t="str">
        <f>IF(①申請書!$E$2=B524,"連携","")</f>
        <v/>
      </c>
      <c r="E524" s="356" t="str">
        <f>IF(D524="","",COUNTIF($D$2:D524,"連携"))</f>
        <v/>
      </c>
      <c r="F524" s="357">
        <v>91819</v>
      </c>
      <c r="G524" s="356" t="s">
        <v>145</v>
      </c>
      <c r="H524" s="356" t="s">
        <v>2650</v>
      </c>
      <c r="I524" s="356" t="s">
        <v>181</v>
      </c>
      <c r="J524" s="357" t="s">
        <v>2155</v>
      </c>
      <c r="K524" s="357">
        <v>2311000166</v>
      </c>
      <c r="L524" s="357" t="s">
        <v>1583</v>
      </c>
      <c r="M524" s="356" t="s">
        <v>456</v>
      </c>
      <c r="N524" s="356" t="s">
        <v>2156</v>
      </c>
      <c r="O524" s="356" t="s">
        <v>2802</v>
      </c>
      <c r="P524" s="356" t="s">
        <v>3146</v>
      </c>
    </row>
    <row r="525" spans="1:18" x14ac:dyDescent="0.35">
      <c r="A525" s="357">
        <v>524</v>
      </c>
      <c r="B525" s="357">
        <v>72</v>
      </c>
      <c r="C525" s="357">
        <v>29</v>
      </c>
      <c r="D525" s="357" t="str">
        <f>IF(①申請書!$E$2=B525,"連携","")</f>
        <v/>
      </c>
      <c r="E525" s="356" t="str">
        <f>IF(D525="","",COUNTIF($D$2:D525,"連携"))</f>
        <v/>
      </c>
      <c r="F525" s="357">
        <v>91887</v>
      </c>
      <c r="G525" s="356" t="s">
        <v>145</v>
      </c>
      <c r="H525" s="356" t="s">
        <v>2650</v>
      </c>
      <c r="I525" s="356" t="s">
        <v>3170</v>
      </c>
      <c r="J525" s="357" t="s">
        <v>2157</v>
      </c>
      <c r="K525" s="357">
        <v>2111500589</v>
      </c>
      <c r="L525" s="357" t="s">
        <v>3171</v>
      </c>
      <c r="M525" s="356" t="s">
        <v>456</v>
      </c>
      <c r="N525" s="356" t="s">
        <v>3172</v>
      </c>
      <c r="O525" s="356" t="s">
        <v>2802</v>
      </c>
      <c r="P525" s="356" t="s">
        <v>3173</v>
      </c>
    </row>
    <row r="526" spans="1:18" s="364" customFormat="1" ht="18.75" x14ac:dyDescent="0.4">
      <c r="A526" s="357">
        <v>525</v>
      </c>
      <c r="B526" s="357">
        <v>72</v>
      </c>
      <c r="C526" s="357">
        <v>30</v>
      </c>
      <c r="D526" s="357" t="str">
        <f>IF(①申請書!$E$2=B526,"連携","")</f>
        <v/>
      </c>
      <c r="E526" s="356" t="str">
        <f>IF(D526="","",COUNTIF($D$2:D526,"連携"))</f>
        <v/>
      </c>
      <c r="F526" s="357">
        <v>91895</v>
      </c>
      <c r="G526" s="356" t="s">
        <v>145</v>
      </c>
      <c r="H526" s="356" t="s">
        <v>2650</v>
      </c>
      <c r="I526" s="356" t="s">
        <v>187</v>
      </c>
      <c r="J526" s="357" t="s">
        <v>2159</v>
      </c>
      <c r="K526" s="357">
        <v>2313100105</v>
      </c>
      <c r="L526" s="357" t="s">
        <v>636</v>
      </c>
      <c r="M526" s="356" t="s">
        <v>456</v>
      </c>
      <c r="N526" s="356" t="s">
        <v>2158</v>
      </c>
      <c r="O526" s="356" t="s">
        <v>2788</v>
      </c>
      <c r="P526" s="356" t="s">
        <v>3174</v>
      </c>
      <c r="Q526" s="356"/>
      <c r="R526" s="356"/>
    </row>
    <row r="527" spans="1:18" x14ac:dyDescent="0.35">
      <c r="A527" s="357">
        <v>526</v>
      </c>
      <c r="B527" s="357">
        <v>72</v>
      </c>
      <c r="C527" s="357">
        <v>31</v>
      </c>
      <c r="D527" s="357" t="str">
        <f>IF(①申請書!$E$2=B527,"連携","")</f>
        <v/>
      </c>
      <c r="E527" s="356" t="str">
        <f>IF(D527="","",COUNTIF($D$2:D527,"連携"))</f>
        <v/>
      </c>
      <c r="F527" s="357">
        <v>91907</v>
      </c>
      <c r="G527" s="356" t="s">
        <v>145</v>
      </c>
      <c r="H527" s="356" t="s">
        <v>2650</v>
      </c>
      <c r="I527" s="356" t="s">
        <v>1590</v>
      </c>
      <c r="J527" s="357" t="s">
        <v>2209</v>
      </c>
      <c r="K527" s="357">
        <v>2317500011</v>
      </c>
      <c r="L527" s="357" t="s">
        <v>3175</v>
      </c>
      <c r="M527" s="356" t="s">
        <v>456</v>
      </c>
      <c r="N527" s="356" t="s">
        <v>3176</v>
      </c>
      <c r="O527" s="356" t="s">
        <v>2802</v>
      </c>
      <c r="P527" s="356" t="s">
        <v>3177</v>
      </c>
    </row>
    <row r="528" spans="1:18" x14ac:dyDescent="0.35">
      <c r="A528" s="357">
        <v>527</v>
      </c>
      <c r="B528" s="357">
        <v>72</v>
      </c>
      <c r="C528" s="357">
        <v>32</v>
      </c>
      <c r="D528" s="357" t="str">
        <f>IF(①申請書!$E$2=B528,"連携","")</f>
        <v/>
      </c>
      <c r="E528" s="356" t="str">
        <f>IF(D528="","",COUNTIF($D$2:D528,"連携"))</f>
        <v/>
      </c>
      <c r="F528" s="357">
        <v>92171</v>
      </c>
      <c r="G528" s="356" t="s">
        <v>145</v>
      </c>
      <c r="H528" s="356" t="s">
        <v>2650</v>
      </c>
      <c r="I528" s="356" t="s">
        <v>540</v>
      </c>
      <c r="J528" s="357" t="s">
        <v>2211</v>
      </c>
      <c r="K528" s="357">
        <v>2310300054</v>
      </c>
      <c r="L528" s="357" t="s">
        <v>541</v>
      </c>
      <c r="M528" s="356" t="s">
        <v>542</v>
      </c>
      <c r="N528" s="356" t="s">
        <v>2035</v>
      </c>
      <c r="O528" s="356" t="s">
        <v>2788</v>
      </c>
      <c r="P528" s="356" t="s">
        <v>3038</v>
      </c>
    </row>
    <row r="529" spans="1:18" ht="18" x14ac:dyDescent="0.35">
      <c r="A529" s="352">
        <v>528</v>
      </c>
      <c r="B529" s="353">
        <v>73</v>
      </c>
      <c r="C529" s="353">
        <v>0</v>
      </c>
      <c r="D529" s="353"/>
      <c r="E529" s="354" t="str">
        <f>IF(D529="","",COUNTIF($D$2:D529,"連携"))</f>
        <v/>
      </c>
      <c r="F529" s="353">
        <v>91596</v>
      </c>
      <c r="G529" s="354" t="s">
        <v>145</v>
      </c>
      <c r="H529" s="354" t="s">
        <v>2652</v>
      </c>
      <c r="I529" s="354" t="s">
        <v>191</v>
      </c>
      <c r="J529" s="353" t="s">
        <v>7</v>
      </c>
      <c r="K529" s="353">
        <v>2312100593</v>
      </c>
      <c r="L529" s="353" t="s">
        <v>1548</v>
      </c>
      <c r="M529" s="354" t="s">
        <v>456</v>
      </c>
      <c r="N529" s="354" t="s">
        <v>3165</v>
      </c>
      <c r="O529" s="354" t="s">
        <v>2802</v>
      </c>
      <c r="P529" s="354" t="s">
        <v>1372</v>
      </c>
      <c r="Q529" s="355"/>
      <c r="R529" s="355"/>
    </row>
    <row r="530" spans="1:18" ht="18" x14ac:dyDescent="0.35">
      <c r="A530" s="357">
        <v>529</v>
      </c>
      <c r="B530" s="359">
        <v>74</v>
      </c>
      <c r="C530" s="359">
        <v>0</v>
      </c>
      <c r="D530" s="359"/>
      <c r="E530" s="360" t="str">
        <f>IF(D530="","",COUNTIF($D$2:D530,"連携"))</f>
        <v/>
      </c>
      <c r="F530" s="359">
        <v>92208</v>
      </c>
      <c r="G530" s="360" t="s">
        <v>145</v>
      </c>
      <c r="H530" s="360" t="s">
        <v>2654</v>
      </c>
      <c r="I530" s="360" t="s">
        <v>565</v>
      </c>
      <c r="J530" s="359" t="s">
        <v>7</v>
      </c>
      <c r="K530" s="359">
        <v>2312203272</v>
      </c>
      <c r="L530" s="359" t="s">
        <v>566</v>
      </c>
      <c r="M530" s="360" t="s">
        <v>456</v>
      </c>
      <c r="N530" s="360" t="s">
        <v>2067</v>
      </c>
      <c r="O530" s="360" t="s">
        <v>2802</v>
      </c>
      <c r="P530" s="360" t="s">
        <v>2982</v>
      </c>
    </row>
    <row r="531" spans="1:18" x14ac:dyDescent="0.35">
      <c r="A531" s="357">
        <v>530</v>
      </c>
      <c r="B531" s="357">
        <v>74</v>
      </c>
      <c r="C531" s="357">
        <v>1</v>
      </c>
      <c r="D531" s="357" t="str">
        <f>IF(①申請書!$E$2=B531,"連携","")</f>
        <v/>
      </c>
      <c r="E531" s="356" t="str">
        <f>IF(D531="","",COUNTIF($D$2:D531,"連携"))</f>
        <v/>
      </c>
      <c r="F531" s="357">
        <v>91251</v>
      </c>
      <c r="G531" s="356" t="s">
        <v>47</v>
      </c>
      <c r="H531" s="356" t="s">
        <v>2654</v>
      </c>
      <c r="I531" s="356" t="s">
        <v>117</v>
      </c>
      <c r="J531" s="357" t="s">
        <v>1797</v>
      </c>
      <c r="K531" s="357">
        <v>1310270751</v>
      </c>
      <c r="L531" s="357" t="s">
        <v>527</v>
      </c>
      <c r="M531" s="356" t="s">
        <v>430</v>
      </c>
      <c r="N531" s="356" t="s">
        <v>2013</v>
      </c>
      <c r="O531" s="356" t="s">
        <v>2788</v>
      </c>
      <c r="P531" s="356" t="s">
        <v>2940</v>
      </c>
    </row>
    <row r="532" spans="1:18" ht="18" x14ac:dyDescent="0.35">
      <c r="A532" s="352">
        <v>531</v>
      </c>
      <c r="B532" s="353">
        <v>75</v>
      </c>
      <c r="C532" s="353">
        <v>0</v>
      </c>
      <c r="D532" s="353"/>
      <c r="E532" s="354" t="str">
        <f>IF(D532="","",COUNTIF($D$2:D532,"連携"))</f>
        <v/>
      </c>
      <c r="F532" s="353">
        <v>91179</v>
      </c>
      <c r="G532" s="354" t="s">
        <v>145</v>
      </c>
      <c r="H532" s="354" t="s">
        <v>2656</v>
      </c>
      <c r="I532" s="354" t="s">
        <v>182</v>
      </c>
      <c r="J532" s="353" t="s">
        <v>7</v>
      </c>
      <c r="K532" s="353">
        <v>2414000022</v>
      </c>
      <c r="L532" s="353" t="s">
        <v>626</v>
      </c>
      <c r="M532" s="354" t="s">
        <v>624</v>
      </c>
      <c r="N532" s="354" t="s">
        <v>2130</v>
      </c>
      <c r="O532" s="354" t="s">
        <v>2788</v>
      </c>
      <c r="P532" s="354" t="s">
        <v>3178</v>
      </c>
      <c r="Q532" s="355"/>
      <c r="R532" s="355"/>
    </row>
    <row r="533" spans="1:18" x14ac:dyDescent="0.35">
      <c r="A533" s="357">
        <v>532</v>
      </c>
      <c r="B533" s="357">
        <v>75</v>
      </c>
      <c r="C533" s="357">
        <v>1</v>
      </c>
      <c r="D533" s="357" t="str">
        <f>IF(①申請書!$E$2=B533,"連携","")</f>
        <v/>
      </c>
      <c r="E533" s="356" t="str">
        <f>IF(D533="","",COUNTIF($D$2:D533,"連携"))</f>
        <v/>
      </c>
      <c r="F533" s="357">
        <v>91089</v>
      </c>
      <c r="G533" s="356" t="s">
        <v>47</v>
      </c>
      <c r="H533" s="356" t="s">
        <v>2656</v>
      </c>
      <c r="I533" s="356" t="s">
        <v>532</v>
      </c>
      <c r="J533" s="357" t="s">
        <v>1797</v>
      </c>
      <c r="K533" s="357">
        <v>1310870923</v>
      </c>
      <c r="L533" s="357" t="s">
        <v>1467</v>
      </c>
      <c r="M533" s="356" t="s">
        <v>430</v>
      </c>
      <c r="N533" s="356" t="s">
        <v>2020</v>
      </c>
      <c r="O533" s="356" t="s">
        <v>2788</v>
      </c>
      <c r="P533" s="356" t="s">
        <v>2939</v>
      </c>
    </row>
    <row r="534" spans="1:18" x14ac:dyDescent="0.35">
      <c r="A534" s="357">
        <v>533</v>
      </c>
      <c r="B534" s="357">
        <v>75</v>
      </c>
      <c r="C534" s="357">
        <v>2</v>
      </c>
      <c r="D534" s="357" t="str">
        <f>IF(①申請書!$E$2=B534,"連携","")</f>
        <v/>
      </c>
      <c r="E534" s="356" t="str">
        <f>IF(D534="","",COUNTIF($D$2:D534,"連携"))</f>
        <v/>
      </c>
      <c r="F534" s="357">
        <v>91171</v>
      </c>
      <c r="G534" s="356" t="s">
        <v>145</v>
      </c>
      <c r="H534" s="356" t="s">
        <v>2656</v>
      </c>
      <c r="I534" s="356" t="s">
        <v>627</v>
      </c>
      <c r="J534" s="357" t="s">
        <v>1799</v>
      </c>
      <c r="K534" s="357">
        <v>2410705053</v>
      </c>
      <c r="L534" s="357" t="s">
        <v>628</v>
      </c>
      <c r="M534" s="356" t="s">
        <v>624</v>
      </c>
      <c r="N534" s="356" t="s">
        <v>2131</v>
      </c>
      <c r="O534" s="356" t="s">
        <v>2788</v>
      </c>
      <c r="P534" s="356" t="s">
        <v>3179</v>
      </c>
    </row>
    <row r="535" spans="1:18" x14ac:dyDescent="0.35">
      <c r="A535" s="357">
        <v>534</v>
      </c>
      <c r="B535" s="357">
        <v>75</v>
      </c>
      <c r="C535" s="357">
        <v>3</v>
      </c>
      <c r="D535" s="357" t="str">
        <f>IF(①申請書!$E$2=B535,"連携","")</f>
        <v/>
      </c>
      <c r="E535" s="356" t="str">
        <f>IF(D535="","",COUNTIF($D$2:D535,"連携"))</f>
        <v/>
      </c>
      <c r="F535" s="357">
        <v>91189</v>
      </c>
      <c r="G535" s="356" t="s">
        <v>145</v>
      </c>
      <c r="H535" s="356" t="s">
        <v>2656</v>
      </c>
      <c r="I535" s="356" t="s">
        <v>183</v>
      </c>
      <c r="J535" s="357" t="s">
        <v>1801</v>
      </c>
      <c r="K535" s="357">
        <v>2410805507</v>
      </c>
      <c r="L535" s="357" t="s">
        <v>1485</v>
      </c>
      <c r="M535" s="356" t="s">
        <v>624</v>
      </c>
      <c r="N535" s="356" t="s">
        <v>2132</v>
      </c>
      <c r="O535" s="356" t="s">
        <v>2802</v>
      </c>
      <c r="P535" s="356" t="s">
        <v>3180</v>
      </c>
    </row>
    <row r="536" spans="1:18" x14ac:dyDescent="0.35">
      <c r="A536" s="357">
        <v>535</v>
      </c>
      <c r="B536" s="357">
        <v>75</v>
      </c>
      <c r="C536" s="357">
        <v>4</v>
      </c>
      <c r="D536" s="357" t="str">
        <f>IF(①申請書!$E$2=B536,"連携","")</f>
        <v/>
      </c>
      <c r="E536" s="356" t="str">
        <f>IF(D536="","",COUNTIF($D$2:D536,"連携"))</f>
        <v/>
      </c>
      <c r="F536" s="357">
        <v>91465</v>
      </c>
      <c r="G536" s="356" t="s">
        <v>145</v>
      </c>
      <c r="H536" s="356" t="s">
        <v>2656</v>
      </c>
      <c r="I536" s="356" t="s">
        <v>629</v>
      </c>
      <c r="J536" s="357" t="s">
        <v>1803</v>
      </c>
      <c r="K536" s="357">
        <v>2410705111</v>
      </c>
      <c r="L536" s="357" t="s">
        <v>630</v>
      </c>
      <c r="M536" s="356" t="s">
        <v>624</v>
      </c>
      <c r="N536" s="356" t="s">
        <v>2133</v>
      </c>
      <c r="O536" s="356" t="s">
        <v>2788</v>
      </c>
      <c r="P536" s="356" t="s">
        <v>3181</v>
      </c>
    </row>
    <row r="537" spans="1:18" x14ac:dyDescent="0.35">
      <c r="A537" s="357">
        <v>536</v>
      </c>
      <c r="B537" s="357">
        <v>75</v>
      </c>
      <c r="C537" s="357">
        <v>5</v>
      </c>
      <c r="D537" s="357" t="str">
        <f>IF(①申請書!$E$2=B537,"連携","")</f>
        <v/>
      </c>
      <c r="E537" s="356" t="str">
        <f>IF(D537="","",COUNTIF($D$2:D537,"連携"))</f>
        <v/>
      </c>
      <c r="F537" s="357">
        <v>91677</v>
      </c>
      <c r="G537" s="356" t="s">
        <v>145</v>
      </c>
      <c r="H537" s="356" t="s">
        <v>2656</v>
      </c>
      <c r="I537" s="356" t="s">
        <v>632</v>
      </c>
      <c r="J537" s="357" t="s">
        <v>1804</v>
      </c>
      <c r="K537" s="357">
        <v>2410215632</v>
      </c>
      <c r="L537" s="357" t="s">
        <v>633</v>
      </c>
      <c r="M537" s="356" t="s">
        <v>624</v>
      </c>
      <c r="N537" s="356" t="s">
        <v>2134</v>
      </c>
      <c r="O537" s="356" t="s">
        <v>2788</v>
      </c>
      <c r="P537" s="356" t="s">
        <v>3182</v>
      </c>
    </row>
    <row r="538" spans="1:18" x14ac:dyDescent="0.35">
      <c r="A538" s="357">
        <v>537</v>
      </c>
      <c r="B538" s="357">
        <v>75</v>
      </c>
      <c r="C538" s="357">
        <v>6</v>
      </c>
      <c r="D538" s="357" t="str">
        <f>IF(①申請書!$E$2=B538,"連携","")</f>
        <v/>
      </c>
      <c r="E538" s="356" t="str">
        <f>IF(D538="","",COUNTIF($D$2:D538,"連携"))</f>
        <v/>
      </c>
      <c r="F538" s="357">
        <v>91779</v>
      </c>
      <c r="G538" s="356" t="s">
        <v>145</v>
      </c>
      <c r="H538" s="356" t="s">
        <v>2656</v>
      </c>
      <c r="I538" s="356" t="s">
        <v>184</v>
      </c>
      <c r="J538" s="357" t="s">
        <v>1805</v>
      </c>
      <c r="K538" s="357">
        <v>2410105791</v>
      </c>
      <c r="L538" s="357" t="s">
        <v>631</v>
      </c>
      <c r="M538" s="356" t="s">
        <v>624</v>
      </c>
      <c r="N538" s="356" t="s">
        <v>2135</v>
      </c>
      <c r="O538" s="356" t="s">
        <v>2788</v>
      </c>
      <c r="P538" s="356" t="s">
        <v>3183</v>
      </c>
    </row>
    <row r="539" spans="1:18" ht="18" x14ac:dyDescent="0.35">
      <c r="A539" s="352">
        <v>538</v>
      </c>
      <c r="B539" s="353">
        <v>76</v>
      </c>
      <c r="C539" s="353">
        <v>0</v>
      </c>
      <c r="D539" s="353"/>
      <c r="E539" s="354" t="str">
        <f>IF(D539="","",COUNTIF($D$2:D539,"連携"))</f>
        <v/>
      </c>
      <c r="F539" s="353">
        <v>91198</v>
      </c>
      <c r="G539" s="354" t="s">
        <v>145</v>
      </c>
      <c r="H539" s="354" t="s">
        <v>2659</v>
      </c>
      <c r="I539" s="354" t="s">
        <v>180</v>
      </c>
      <c r="J539" s="353" t="s">
        <v>7</v>
      </c>
      <c r="K539" s="353">
        <v>2410205047</v>
      </c>
      <c r="L539" s="353" t="s">
        <v>623</v>
      </c>
      <c r="M539" s="354" t="s">
        <v>624</v>
      </c>
      <c r="N539" s="354" t="s">
        <v>2129</v>
      </c>
      <c r="O539" s="354" t="s">
        <v>2788</v>
      </c>
      <c r="P539" s="354" t="s">
        <v>1321</v>
      </c>
      <c r="Q539" s="355"/>
      <c r="R539" s="355"/>
    </row>
    <row r="540" spans="1:18" ht="18" x14ac:dyDescent="0.35">
      <c r="A540" s="357">
        <v>539</v>
      </c>
      <c r="B540" s="359">
        <v>77</v>
      </c>
      <c r="C540" s="359">
        <v>0</v>
      </c>
      <c r="D540" s="359"/>
      <c r="E540" s="360" t="str">
        <f>IF(D540="","",COUNTIF($D$2:D540,"連携"))</f>
        <v/>
      </c>
      <c r="F540" s="359">
        <v>91207</v>
      </c>
      <c r="G540" s="360" t="s">
        <v>203</v>
      </c>
      <c r="H540" s="360" t="s">
        <v>2661</v>
      </c>
      <c r="I540" s="360" t="s">
        <v>224</v>
      </c>
      <c r="J540" s="359" t="s">
        <v>7</v>
      </c>
      <c r="K540" s="359">
        <v>2519902650</v>
      </c>
      <c r="L540" s="359" t="s">
        <v>701</v>
      </c>
      <c r="M540" s="360" t="s">
        <v>655</v>
      </c>
      <c r="N540" s="360" t="s">
        <v>2230</v>
      </c>
      <c r="O540" s="360" t="s">
        <v>2788</v>
      </c>
      <c r="P540" s="360" t="s">
        <v>3184</v>
      </c>
    </row>
    <row r="541" spans="1:18" x14ac:dyDescent="0.35">
      <c r="A541" s="357">
        <v>540</v>
      </c>
      <c r="B541" s="357">
        <v>77</v>
      </c>
      <c r="C541" s="357">
        <v>1</v>
      </c>
      <c r="D541" s="357" t="str">
        <f>IF(①申請書!$E$2=B541,"連携","")</f>
        <v/>
      </c>
      <c r="E541" s="356" t="str">
        <f>IF(D541="","",COUNTIF($D$2:D541,"連携"))</f>
        <v/>
      </c>
      <c r="F541" s="357">
        <v>91064</v>
      </c>
      <c r="G541" s="356" t="s">
        <v>203</v>
      </c>
      <c r="H541" s="356" t="s">
        <v>2661</v>
      </c>
      <c r="I541" s="356" t="s">
        <v>746</v>
      </c>
      <c r="J541" s="357" t="s">
        <v>1797</v>
      </c>
      <c r="K541" s="357">
        <v>2716100314</v>
      </c>
      <c r="L541" s="357" t="s">
        <v>747</v>
      </c>
      <c r="M541" s="356" t="s">
        <v>695</v>
      </c>
      <c r="N541" s="356" t="s">
        <v>2267</v>
      </c>
      <c r="O541" s="356" t="s">
        <v>2788</v>
      </c>
      <c r="P541" s="356" t="s">
        <v>3185</v>
      </c>
    </row>
    <row r="542" spans="1:18" x14ac:dyDescent="0.35">
      <c r="A542" s="357">
        <v>541</v>
      </c>
      <c r="B542" s="357">
        <v>77</v>
      </c>
      <c r="C542" s="357">
        <v>2</v>
      </c>
      <c r="D542" s="357" t="str">
        <f>IF(①申請書!$E$2=B542,"連携","")</f>
        <v/>
      </c>
      <c r="E542" s="356" t="str">
        <f>IF(D542="","",COUNTIF($D$2:D542,"連携"))</f>
        <v/>
      </c>
      <c r="F542" s="357">
        <v>91111</v>
      </c>
      <c r="G542" s="356" t="s">
        <v>203</v>
      </c>
      <c r="H542" s="356" t="s">
        <v>2661</v>
      </c>
      <c r="I542" s="356" t="s">
        <v>215</v>
      </c>
      <c r="J542" s="357" t="s">
        <v>1799</v>
      </c>
      <c r="K542" s="357">
        <v>2619700038</v>
      </c>
      <c r="L542" s="357" t="s">
        <v>683</v>
      </c>
      <c r="M542" s="356" t="s">
        <v>658</v>
      </c>
      <c r="N542" s="356" t="s">
        <v>2217</v>
      </c>
      <c r="O542" s="356" t="s">
        <v>2788</v>
      </c>
      <c r="P542" s="356" t="s">
        <v>1317</v>
      </c>
    </row>
    <row r="543" spans="1:18" x14ac:dyDescent="0.35">
      <c r="A543" s="357">
        <v>542</v>
      </c>
      <c r="B543" s="357">
        <v>77</v>
      </c>
      <c r="C543" s="357">
        <v>3</v>
      </c>
      <c r="D543" s="357" t="str">
        <f>IF(①申請書!$E$2=B543,"連携","")</f>
        <v/>
      </c>
      <c r="E543" s="356" t="str">
        <f>IF(D543="","",COUNTIF($D$2:D543,"連携"))</f>
        <v/>
      </c>
      <c r="F543" s="357">
        <v>91538</v>
      </c>
      <c r="G543" s="356" t="s">
        <v>203</v>
      </c>
      <c r="H543" s="356" t="s">
        <v>2661</v>
      </c>
      <c r="I543" s="356" t="s">
        <v>225</v>
      </c>
      <c r="J543" s="357" t="s">
        <v>1801</v>
      </c>
      <c r="K543" s="357">
        <v>2510300102</v>
      </c>
      <c r="L543" s="357" t="s">
        <v>2178</v>
      </c>
      <c r="M543" s="356" t="s">
        <v>655</v>
      </c>
      <c r="N543" s="356" t="s">
        <v>2179</v>
      </c>
      <c r="O543" s="356" t="s">
        <v>2788</v>
      </c>
      <c r="P543" s="356" t="s">
        <v>3186</v>
      </c>
    </row>
    <row r="544" spans="1:18" x14ac:dyDescent="0.35">
      <c r="A544" s="357">
        <v>543</v>
      </c>
      <c r="B544" s="357">
        <v>77</v>
      </c>
      <c r="C544" s="357">
        <v>4</v>
      </c>
      <c r="D544" s="357" t="str">
        <f>IF(①申請書!$E$2=B544,"連携","")</f>
        <v/>
      </c>
      <c r="E544" s="356" t="str">
        <f>IF(D544="","",COUNTIF($D$2:D544,"連携"))</f>
        <v/>
      </c>
      <c r="F544" s="357">
        <v>91694</v>
      </c>
      <c r="G544" s="356" t="s">
        <v>3032</v>
      </c>
      <c r="H544" s="356" t="s">
        <v>2661</v>
      </c>
      <c r="I544" s="356" t="s">
        <v>204</v>
      </c>
      <c r="J544" s="357" t="s">
        <v>1803</v>
      </c>
      <c r="K544" s="357">
        <v>2510701101</v>
      </c>
      <c r="L544" s="357" t="s">
        <v>654</v>
      </c>
      <c r="M544" s="356" t="s">
        <v>655</v>
      </c>
      <c r="N544" s="356" t="s">
        <v>2174</v>
      </c>
      <c r="O544" s="356" t="s">
        <v>2802</v>
      </c>
      <c r="P544" s="356" t="s">
        <v>1376</v>
      </c>
    </row>
    <row r="545" spans="1:18" x14ac:dyDescent="0.35">
      <c r="A545" s="357">
        <v>544</v>
      </c>
      <c r="B545" s="357">
        <v>77</v>
      </c>
      <c r="C545" s="357">
        <v>5</v>
      </c>
      <c r="D545" s="357" t="str">
        <f>IF(①申請書!$E$2=B545,"連携","")</f>
        <v/>
      </c>
      <c r="E545" s="356" t="str">
        <f>IF(D545="","",COUNTIF($D$2:D545,"連携"))</f>
        <v/>
      </c>
      <c r="F545" s="357">
        <v>92255</v>
      </c>
      <c r="G545" s="356" t="s">
        <v>203</v>
      </c>
      <c r="H545" s="356" t="s">
        <v>2661</v>
      </c>
      <c r="I545" s="356" t="s">
        <v>3187</v>
      </c>
      <c r="J545" s="357" t="s">
        <v>1804</v>
      </c>
      <c r="K545" s="357">
        <v>2510100015</v>
      </c>
      <c r="L545" s="357" t="s">
        <v>702</v>
      </c>
      <c r="M545" s="356" t="s">
        <v>655</v>
      </c>
      <c r="N545" s="356" t="s">
        <v>3188</v>
      </c>
      <c r="O545" s="356" t="s">
        <v>2788</v>
      </c>
      <c r="P545" s="356" t="s">
        <v>3189</v>
      </c>
    </row>
    <row r="546" spans="1:18" ht="18" x14ac:dyDescent="0.35">
      <c r="A546" s="352">
        <v>545</v>
      </c>
      <c r="B546" s="353">
        <v>78</v>
      </c>
      <c r="C546" s="353">
        <v>0</v>
      </c>
      <c r="D546" s="353"/>
      <c r="E546" s="354" t="str">
        <f>IF(D546="","",COUNTIF($D$2:D546,"連携"))</f>
        <v/>
      </c>
      <c r="F546" s="353">
        <v>91694</v>
      </c>
      <c r="G546" s="354" t="s">
        <v>203</v>
      </c>
      <c r="H546" s="354" t="s">
        <v>2664</v>
      </c>
      <c r="I546" s="354" t="s">
        <v>204</v>
      </c>
      <c r="J546" s="353" t="s">
        <v>7</v>
      </c>
      <c r="K546" s="353">
        <v>2510701101</v>
      </c>
      <c r="L546" s="353" t="s">
        <v>654</v>
      </c>
      <c r="M546" s="354" t="s">
        <v>655</v>
      </c>
      <c r="N546" s="354" t="s">
        <v>2174</v>
      </c>
      <c r="O546" s="354" t="s">
        <v>2802</v>
      </c>
      <c r="P546" s="354" t="s">
        <v>1376</v>
      </c>
      <c r="Q546" s="355"/>
      <c r="R546" s="355"/>
    </row>
    <row r="547" spans="1:18" x14ac:dyDescent="0.35">
      <c r="A547" s="357">
        <v>546</v>
      </c>
      <c r="B547" s="357">
        <v>78</v>
      </c>
      <c r="C547" s="357">
        <v>1</v>
      </c>
      <c r="D547" s="357" t="str">
        <f>IF(①申請書!$E$2=B547,"連携","")</f>
        <v/>
      </c>
      <c r="E547" s="356" t="str">
        <f>IF(D547="","",COUNTIF($D$2:D547,"連携"))</f>
        <v/>
      </c>
      <c r="F547" s="357">
        <v>91086</v>
      </c>
      <c r="G547" s="356" t="s">
        <v>203</v>
      </c>
      <c r="H547" s="356" t="s">
        <v>2664</v>
      </c>
      <c r="I547" s="356" t="s">
        <v>240</v>
      </c>
      <c r="J547" s="357" t="s">
        <v>1797</v>
      </c>
      <c r="K547" s="357">
        <v>2712406970</v>
      </c>
      <c r="L547" s="357" t="s">
        <v>736</v>
      </c>
      <c r="M547" s="356" t="s">
        <v>695</v>
      </c>
      <c r="N547" s="356" t="s">
        <v>2251</v>
      </c>
      <c r="O547" s="356" t="s">
        <v>2788</v>
      </c>
      <c r="P547" s="356" t="s">
        <v>3190</v>
      </c>
    </row>
    <row r="548" spans="1:18" x14ac:dyDescent="0.35">
      <c r="A548" s="357">
        <v>547</v>
      </c>
      <c r="B548" s="357">
        <v>78</v>
      </c>
      <c r="C548" s="357">
        <v>2</v>
      </c>
      <c r="D548" s="357" t="str">
        <f>IF(①申請書!$E$2=B548,"連携","")</f>
        <v/>
      </c>
      <c r="E548" s="356" t="str">
        <f>IF(D548="","",COUNTIF($D$2:D548,"連携"))</f>
        <v/>
      </c>
      <c r="F548" s="357">
        <v>91110</v>
      </c>
      <c r="G548" s="356" t="s">
        <v>203</v>
      </c>
      <c r="H548" s="356" t="s">
        <v>2664</v>
      </c>
      <c r="I548" s="356" t="s">
        <v>656</v>
      </c>
      <c r="J548" s="357" t="s">
        <v>1799</v>
      </c>
      <c r="K548" s="357">
        <v>2619900042</v>
      </c>
      <c r="L548" s="357" t="s">
        <v>657</v>
      </c>
      <c r="M548" s="356" t="s">
        <v>658</v>
      </c>
      <c r="N548" s="356" t="s">
        <v>2173</v>
      </c>
      <c r="O548" s="356" t="s">
        <v>2788</v>
      </c>
      <c r="P548" s="356" t="s">
        <v>3191</v>
      </c>
    </row>
    <row r="549" spans="1:18" x14ac:dyDescent="0.35">
      <c r="A549" s="357">
        <v>548</v>
      </c>
      <c r="B549" s="357">
        <v>78</v>
      </c>
      <c r="C549" s="357">
        <v>3</v>
      </c>
      <c r="D549" s="357" t="str">
        <f>IF(①申請書!$E$2=B549,"連携","")</f>
        <v/>
      </c>
      <c r="E549" s="356" t="str">
        <f>IF(D549="","",COUNTIF($D$2:D549,"連携"))</f>
        <v/>
      </c>
      <c r="F549" s="357">
        <v>91116</v>
      </c>
      <c r="G549" s="356" t="s">
        <v>203</v>
      </c>
      <c r="H549" s="356" t="s">
        <v>2664</v>
      </c>
      <c r="I549" s="356" t="s">
        <v>221</v>
      </c>
      <c r="J549" s="357" t="s">
        <v>1801</v>
      </c>
      <c r="K549" s="357">
        <v>2510401322</v>
      </c>
      <c r="L549" s="357" t="s">
        <v>693</v>
      </c>
      <c r="M549" s="356" t="s">
        <v>655</v>
      </c>
      <c r="N549" s="356" t="s">
        <v>2175</v>
      </c>
      <c r="O549" s="356" t="s">
        <v>2788</v>
      </c>
      <c r="P549" s="356" t="s">
        <v>1400</v>
      </c>
    </row>
    <row r="550" spans="1:18" x14ac:dyDescent="0.35">
      <c r="A550" s="357">
        <v>549</v>
      </c>
      <c r="B550" s="357">
        <v>78</v>
      </c>
      <c r="C550" s="357">
        <v>4</v>
      </c>
      <c r="D550" s="357" t="str">
        <f>IF(①申請書!$E$2=B550,"連携","")</f>
        <v/>
      </c>
      <c r="E550" s="356" t="str">
        <f>IF(D550="","",COUNTIF($D$2:D550,"連携"))</f>
        <v/>
      </c>
      <c r="F550" s="357">
        <v>91207</v>
      </c>
      <c r="G550" s="356" t="s">
        <v>203</v>
      </c>
      <c r="H550" s="356" t="s">
        <v>2664</v>
      </c>
      <c r="I550" s="356" t="s">
        <v>224</v>
      </c>
      <c r="J550" s="357" t="s">
        <v>1803</v>
      </c>
      <c r="K550" s="357">
        <v>2519902650</v>
      </c>
      <c r="L550" s="357" t="s">
        <v>701</v>
      </c>
      <c r="M550" s="356" t="s">
        <v>655</v>
      </c>
      <c r="N550" s="356" t="s">
        <v>2230</v>
      </c>
      <c r="O550" s="356" t="s">
        <v>2788</v>
      </c>
      <c r="P550" s="356" t="s">
        <v>3184</v>
      </c>
    </row>
    <row r="551" spans="1:18" x14ac:dyDescent="0.35">
      <c r="A551" s="357">
        <v>550</v>
      </c>
      <c r="B551" s="357">
        <v>78</v>
      </c>
      <c r="C551" s="357">
        <v>5</v>
      </c>
      <c r="D551" s="357" t="str">
        <f>IF(①申請書!$E$2=B551,"連携","")</f>
        <v/>
      </c>
      <c r="E551" s="356" t="str">
        <f>IF(D551="","",COUNTIF($D$2:D551,"連携"))</f>
        <v/>
      </c>
      <c r="F551" s="357">
        <v>91208</v>
      </c>
      <c r="G551" s="356" t="s">
        <v>203</v>
      </c>
      <c r="H551" s="356" t="s">
        <v>2664</v>
      </c>
      <c r="I551" s="356" t="s">
        <v>691</v>
      </c>
      <c r="J551" s="357" t="s">
        <v>1804</v>
      </c>
      <c r="K551" s="357">
        <v>2511200194</v>
      </c>
      <c r="L551" s="357" t="s">
        <v>692</v>
      </c>
      <c r="M551" s="356" t="s">
        <v>655</v>
      </c>
      <c r="N551" s="356" t="s">
        <v>2176</v>
      </c>
      <c r="O551" s="356" t="s">
        <v>2788</v>
      </c>
      <c r="P551" s="356" t="s">
        <v>1426</v>
      </c>
    </row>
    <row r="552" spans="1:18" x14ac:dyDescent="0.35">
      <c r="A552" s="357">
        <v>551</v>
      </c>
      <c r="B552" s="357">
        <v>78</v>
      </c>
      <c r="C552" s="357">
        <v>6</v>
      </c>
      <c r="D552" s="357" t="str">
        <f>IF(①申請書!$E$2=B552,"連携","")</f>
        <v/>
      </c>
      <c r="E552" s="356" t="str">
        <f>IF(D552="","",COUNTIF($D$2:D552,"連携"))</f>
        <v/>
      </c>
      <c r="F552" s="357">
        <v>91285</v>
      </c>
      <c r="G552" s="356" t="s">
        <v>203</v>
      </c>
      <c r="H552" s="356" t="s">
        <v>2664</v>
      </c>
      <c r="I552" s="356" t="s">
        <v>206</v>
      </c>
      <c r="J552" s="357" t="s">
        <v>1805</v>
      </c>
      <c r="K552" s="357">
        <v>2510100155</v>
      </c>
      <c r="L552" s="357" t="s">
        <v>1505</v>
      </c>
      <c r="M552" s="356" t="s">
        <v>655</v>
      </c>
      <c r="N552" s="356" t="s">
        <v>2177</v>
      </c>
      <c r="O552" s="356" t="s">
        <v>2802</v>
      </c>
      <c r="P552" s="356" t="s">
        <v>3192</v>
      </c>
    </row>
    <row r="553" spans="1:18" x14ac:dyDescent="0.35">
      <c r="A553" s="357">
        <v>552</v>
      </c>
      <c r="B553" s="357">
        <v>78</v>
      </c>
      <c r="C553" s="357">
        <v>7</v>
      </c>
      <c r="D553" s="357" t="str">
        <f>IF(①申請書!$E$2=B553,"連携","")</f>
        <v/>
      </c>
      <c r="E553" s="356" t="str">
        <f>IF(D553="","",COUNTIF($D$2:D553,"連携"))</f>
        <v/>
      </c>
      <c r="F553" s="357">
        <v>91538</v>
      </c>
      <c r="G553" s="356" t="s">
        <v>203</v>
      </c>
      <c r="H553" s="356" t="s">
        <v>2664</v>
      </c>
      <c r="I553" s="356" t="s">
        <v>225</v>
      </c>
      <c r="J553" s="357" t="s">
        <v>1807</v>
      </c>
      <c r="K553" s="357">
        <v>2510300102</v>
      </c>
      <c r="L553" s="357" t="s">
        <v>2178</v>
      </c>
      <c r="M553" s="356" t="s">
        <v>655</v>
      </c>
      <c r="N553" s="356" t="s">
        <v>2179</v>
      </c>
      <c r="O553" s="356" t="s">
        <v>2788</v>
      </c>
      <c r="P553" s="356" t="s">
        <v>3186</v>
      </c>
    </row>
    <row r="554" spans="1:18" x14ac:dyDescent="0.35">
      <c r="A554" s="357">
        <v>553</v>
      </c>
      <c r="B554" s="357">
        <v>78</v>
      </c>
      <c r="C554" s="357">
        <v>8</v>
      </c>
      <c r="D554" s="357" t="str">
        <f>IF(①申請書!$E$2=B554,"連携","")</f>
        <v/>
      </c>
      <c r="E554" s="356" t="str">
        <f>IF(D554="","",COUNTIF($D$2:D554,"連携"))</f>
        <v/>
      </c>
      <c r="F554" s="357">
        <v>92255</v>
      </c>
      <c r="G554" s="356" t="s">
        <v>203</v>
      </c>
      <c r="H554" s="356" t="s">
        <v>2664</v>
      </c>
      <c r="I554" s="356" t="s">
        <v>3187</v>
      </c>
      <c r="J554" s="357" t="s">
        <v>1809</v>
      </c>
      <c r="K554" s="357">
        <v>2510100015</v>
      </c>
      <c r="L554" s="357" t="s">
        <v>702</v>
      </c>
      <c r="M554" s="356" t="s">
        <v>655</v>
      </c>
      <c r="N554" s="356" t="s">
        <v>3188</v>
      </c>
      <c r="O554" s="356" t="s">
        <v>2788</v>
      </c>
      <c r="P554" s="356" t="s">
        <v>3189</v>
      </c>
    </row>
    <row r="555" spans="1:18" ht="18" x14ac:dyDescent="0.35">
      <c r="A555" s="352">
        <v>554</v>
      </c>
      <c r="B555" s="353">
        <v>79</v>
      </c>
      <c r="C555" s="353">
        <v>0</v>
      </c>
      <c r="D555" s="353"/>
      <c r="E555" s="354" t="str">
        <f>IF(D555="","",COUNTIF($D$2:D555,"連携"))</f>
        <v/>
      </c>
      <c r="F555" s="353">
        <v>91110</v>
      </c>
      <c r="G555" s="354" t="s">
        <v>203</v>
      </c>
      <c r="H555" s="354" t="s">
        <v>2666</v>
      </c>
      <c r="I555" s="354" t="s">
        <v>656</v>
      </c>
      <c r="J555" s="353" t="s">
        <v>7</v>
      </c>
      <c r="K555" s="353">
        <v>2619900042</v>
      </c>
      <c r="L555" s="353" t="s">
        <v>657</v>
      </c>
      <c r="M555" s="354" t="s">
        <v>658</v>
      </c>
      <c r="N555" s="354" t="s">
        <v>2173</v>
      </c>
      <c r="O555" s="354" t="s">
        <v>2788</v>
      </c>
      <c r="P555" s="354" t="s">
        <v>3191</v>
      </c>
      <c r="Q555" s="355"/>
      <c r="R555" s="355"/>
    </row>
    <row r="556" spans="1:18" x14ac:dyDescent="0.35">
      <c r="A556" s="357">
        <v>555</v>
      </c>
      <c r="B556" s="357">
        <v>79</v>
      </c>
      <c r="C556" s="357">
        <v>1</v>
      </c>
      <c r="D556" s="357" t="str">
        <f>IF(①申請書!$E$2=B556,"連携","")</f>
        <v/>
      </c>
      <c r="E556" s="356" t="str">
        <f>IF(D556="","",COUNTIF($D$2:D556,"連携"))</f>
        <v/>
      </c>
      <c r="F556" s="357">
        <v>91001</v>
      </c>
      <c r="G556" s="356" t="s">
        <v>203</v>
      </c>
      <c r="H556" s="356" t="s">
        <v>2666</v>
      </c>
      <c r="I556" s="356" t="s">
        <v>666</v>
      </c>
      <c r="J556" s="357" t="s">
        <v>1797</v>
      </c>
      <c r="K556" s="357">
        <v>2910901087</v>
      </c>
      <c r="L556" s="357" t="s">
        <v>667</v>
      </c>
      <c r="M556" s="356" t="s">
        <v>668</v>
      </c>
      <c r="N556" s="356" t="s">
        <v>2180</v>
      </c>
      <c r="O556" s="356" t="s">
        <v>2788</v>
      </c>
      <c r="P556" s="356" t="s">
        <v>3193</v>
      </c>
    </row>
    <row r="557" spans="1:18" x14ac:dyDescent="0.35">
      <c r="A557" s="357">
        <v>556</v>
      </c>
      <c r="B557" s="357">
        <v>79</v>
      </c>
      <c r="C557" s="357">
        <v>2</v>
      </c>
      <c r="D557" s="357" t="str">
        <f>IF(①申請書!$E$2=B557,"連携","")</f>
        <v/>
      </c>
      <c r="E557" s="356" t="str">
        <f>IF(D557="","",COUNTIF($D$2:D557,"連携"))</f>
        <v/>
      </c>
      <c r="F557" s="357">
        <v>91006</v>
      </c>
      <c r="G557" s="356" t="s">
        <v>203</v>
      </c>
      <c r="H557" s="356" t="s">
        <v>2666</v>
      </c>
      <c r="I557" s="356" t="s">
        <v>742</v>
      </c>
      <c r="J557" s="357" t="s">
        <v>1799</v>
      </c>
      <c r="K557" s="357">
        <v>2714107774</v>
      </c>
      <c r="L557" s="357" t="s">
        <v>743</v>
      </c>
      <c r="M557" s="356" t="s">
        <v>695</v>
      </c>
      <c r="N557" s="356" t="s">
        <v>2181</v>
      </c>
      <c r="O557" s="356" t="s">
        <v>2788</v>
      </c>
      <c r="P557" s="356" t="s">
        <v>3194</v>
      </c>
    </row>
    <row r="558" spans="1:18" x14ac:dyDescent="0.35">
      <c r="A558" s="357">
        <v>557</v>
      </c>
      <c r="B558" s="357">
        <v>79</v>
      </c>
      <c r="C558" s="357">
        <v>3</v>
      </c>
      <c r="D558" s="357" t="str">
        <f>IF(①申請書!$E$2=B558,"連携","")</f>
        <v/>
      </c>
      <c r="E558" s="356" t="str">
        <f>IF(D558="","",COUNTIF($D$2:D558,"連携"))</f>
        <v/>
      </c>
      <c r="F558" s="357">
        <v>91007</v>
      </c>
      <c r="G558" s="356" t="s">
        <v>145</v>
      </c>
      <c r="H558" s="356" t="s">
        <v>2666</v>
      </c>
      <c r="I558" s="356" t="s">
        <v>153</v>
      </c>
      <c r="J558" s="357" t="s">
        <v>1801</v>
      </c>
      <c r="K558" s="357">
        <v>2814400939</v>
      </c>
      <c r="L558" s="357" t="s">
        <v>587</v>
      </c>
      <c r="M558" s="356" t="s">
        <v>555</v>
      </c>
      <c r="N558" s="356" t="s">
        <v>2089</v>
      </c>
      <c r="O558" s="356" t="s">
        <v>2788</v>
      </c>
      <c r="P558" s="356" t="s">
        <v>3124</v>
      </c>
    </row>
    <row r="559" spans="1:18" x14ac:dyDescent="0.35">
      <c r="A559" s="357">
        <v>558</v>
      </c>
      <c r="B559" s="357">
        <v>79</v>
      </c>
      <c r="C559" s="357">
        <v>4</v>
      </c>
      <c r="D559" s="357" t="str">
        <f>IF(①申請書!$E$2=B559,"連携","")</f>
        <v/>
      </c>
      <c r="E559" s="356" t="str">
        <f>IF(D559="","",COUNTIF($D$2:D559,"連携"))</f>
        <v/>
      </c>
      <c r="F559" s="357">
        <v>91014</v>
      </c>
      <c r="G559" s="356" t="s">
        <v>203</v>
      </c>
      <c r="H559" s="356" t="s">
        <v>2666</v>
      </c>
      <c r="I559" s="356" t="s">
        <v>207</v>
      </c>
      <c r="J559" s="357" t="s">
        <v>1803</v>
      </c>
      <c r="K559" s="357">
        <v>2610105377</v>
      </c>
      <c r="L559" s="357" t="s">
        <v>659</v>
      </c>
      <c r="M559" s="356" t="s">
        <v>658</v>
      </c>
      <c r="N559" s="356" t="s">
        <v>2182</v>
      </c>
      <c r="O559" s="356" t="s">
        <v>2788</v>
      </c>
      <c r="P559" s="356" t="s">
        <v>3195</v>
      </c>
    </row>
    <row r="560" spans="1:18" x14ac:dyDescent="0.35">
      <c r="A560" s="357">
        <v>559</v>
      </c>
      <c r="B560" s="357">
        <v>79</v>
      </c>
      <c r="C560" s="357">
        <v>5</v>
      </c>
      <c r="D560" s="357" t="str">
        <f>IF(①申請書!$E$2=B560,"連携","")</f>
        <v/>
      </c>
      <c r="E560" s="356" t="str">
        <f>IF(D560="","",COUNTIF($D$2:D560,"連携"))</f>
        <v/>
      </c>
      <c r="F560" s="357">
        <v>91030</v>
      </c>
      <c r="G560" s="356" t="s">
        <v>203</v>
      </c>
      <c r="H560" s="356" t="s">
        <v>2666</v>
      </c>
      <c r="I560" s="356" t="s">
        <v>236</v>
      </c>
      <c r="J560" s="357" t="s">
        <v>1804</v>
      </c>
      <c r="K560" s="357">
        <v>2714406135</v>
      </c>
      <c r="L560" s="357" t="s">
        <v>722</v>
      </c>
      <c r="M560" s="356" t="s">
        <v>711</v>
      </c>
      <c r="N560" s="356" t="s">
        <v>2183</v>
      </c>
      <c r="O560" s="356" t="s">
        <v>2802</v>
      </c>
      <c r="P560" s="356" t="s">
        <v>3196</v>
      </c>
    </row>
    <row r="561" spans="1:16" x14ac:dyDescent="0.35">
      <c r="A561" s="357">
        <v>560</v>
      </c>
      <c r="B561" s="357">
        <v>79</v>
      </c>
      <c r="C561" s="357">
        <v>6</v>
      </c>
      <c r="D561" s="357" t="str">
        <f>IF(①申請書!$E$2=B561,"連携","")</f>
        <v/>
      </c>
      <c r="E561" s="356" t="str">
        <f>IF(D561="","",COUNTIF($D$2:D561,"連携"))</f>
        <v/>
      </c>
      <c r="F561" s="357">
        <v>91045</v>
      </c>
      <c r="G561" s="356" t="s">
        <v>203</v>
      </c>
      <c r="H561" s="356" t="s">
        <v>2666</v>
      </c>
      <c r="I561" s="356" t="s">
        <v>732</v>
      </c>
      <c r="J561" s="357" t="s">
        <v>1805</v>
      </c>
      <c r="K561" s="357">
        <v>2610309367</v>
      </c>
      <c r="L561" s="357" t="s">
        <v>2184</v>
      </c>
      <c r="M561" s="356" t="s">
        <v>711</v>
      </c>
      <c r="N561" s="356" t="s">
        <v>2185</v>
      </c>
      <c r="O561" s="356" t="s">
        <v>2802</v>
      </c>
      <c r="P561" s="356" t="s">
        <v>3197</v>
      </c>
    </row>
    <row r="562" spans="1:16" x14ac:dyDescent="0.35">
      <c r="A562" s="357">
        <v>561</v>
      </c>
      <c r="B562" s="357">
        <v>79</v>
      </c>
      <c r="C562" s="357">
        <v>7</v>
      </c>
      <c r="D562" s="357" t="str">
        <f>IF(①申請書!$E$2=B562,"連携","")</f>
        <v/>
      </c>
      <c r="E562" s="356" t="str">
        <f>IF(D562="","",COUNTIF($D$2:D562,"連携"))</f>
        <v/>
      </c>
      <c r="F562" s="357">
        <v>91085</v>
      </c>
      <c r="G562" s="356" t="s">
        <v>203</v>
      </c>
      <c r="H562" s="356" t="s">
        <v>2666</v>
      </c>
      <c r="I562" s="356" t="s">
        <v>2186</v>
      </c>
      <c r="J562" s="357" t="s">
        <v>1807</v>
      </c>
      <c r="K562" s="357">
        <v>3018210124</v>
      </c>
      <c r="L562" s="357" t="s">
        <v>1465</v>
      </c>
      <c r="M562" s="356" t="s">
        <v>658</v>
      </c>
      <c r="N562" s="356" t="s">
        <v>2187</v>
      </c>
      <c r="O562" s="356" t="s">
        <v>2788</v>
      </c>
      <c r="P562" s="356" t="s">
        <v>2188</v>
      </c>
    </row>
    <row r="563" spans="1:16" x14ac:dyDescent="0.35">
      <c r="A563" s="357">
        <v>562</v>
      </c>
      <c r="B563" s="357">
        <v>79</v>
      </c>
      <c r="C563" s="357">
        <v>8</v>
      </c>
      <c r="D563" s="357" t="str">
        <f>IF(①申請書!$E$2=B563,"連携","")</f>
        <v/>
      </c>
      <c r="E563" s="356" t="str">
        <f>IF(D563="","",COUNTIF($D$2:D563,"連携"))</f>
        <v/>
      </c>
      <c r="F563" s="357">
        <v>91089</v>
      </c>
      <c r="G563" s="356" t="s">
        <v>47</v>
      </c>
      <c r="H563" s="356" t="s">
        <v>2666</v>
      </c>
      <c r="I563" s="356" t="s">
        <v>532</v>
      </c>
      <c r="J563" s="357" t="s">
        <v>1809</v>
      </c>
      <c r="K563" s="357">
        <v>2614003180</v>
      </c>
      <c r="L563" s="357" t="s">
        <v>1467</v>
      </c>
      <c r="M563" s="356" t="s">
        <v>430</v>
      </c>
      <c r="N563" s="356" t="s">
        <v>2020</v>
      </c>
      <c r="O563" s="356" t="s">
        <v>2788</v>
      </c>
      <c r="P563" s="356" t="s">
        <v>2939</v>
      </c>
    </row>
    <row r="564" spans="1:16" x14ac:dyDescent="0.35">
      <c r="A564" s="357">
        <v>563</v>
      </c>
      <c r="B564" s="357">
        <v>79</v>
      </c>
      <c r="C564" s="357">
        <v>9</v>
      </c>
      <c r="D564" s="357" t="str">
        <f>IF(①申請書!$E$2=B564,"連携","")</f>
        <v/>
      </c>
      <c r="E564" s="356" t="str">
        <f>IF(D564="","",COUNTIF($D$2:D564,"連携"))</f>
        <v/>
      </c>
      <c r="F564" s="357">
        <v>91240</v>
      </c>
      <c r="G564" s="356" t="s">
        <v>203</v>
      </c>
      <c r="H564" s="356" t="s">
        <v>2666</v>
      </c>
      <c r="I564" s="356" t="s">
        <v>1500</v>
      </c>
      <c r="J564" s="357" t="s">
        <v>1811</v>
      </c>
      <c r="K564" s="357">
        <v>2611203692</v>
      </c>
      <c r="L564" s="357" t="s">
        <v>721</v>
      </c>
      <c r="M564" s="356" t="s">
        <v>711</v>
      </c>
      <c r="N564" s="356" t="s">
        <v>3198</v>
      </c>
      <c r="O564" s="356" t="s">
        <v>2788</v>
      </c>
      <c r="P564" s="356" t="s">
        <v>3199</v>
      </c>
    </row>
    <row r="565" spans="1:16" x14ac:dyDescent="0.35">
      <c r="A565" s="357">
        <v>564</v>
      </c>
      <c r="B565" s="357">
        <v>79</v>
      </c>
      <c r="C565" s="357">
        <v>10</v>
      </c>
      <c r="D565" s="357" t="str">
        <f>IF(①申請書!$E$2=B565,"連携","")</f>
        <v/>
      </c>
      <c r="E565" s="356" t="str">
        <f>IF(D565="","",COUNTIF($D$2:D565,"連携"))</f>
        <v/>
      </c>
      <c r="F565" s="357">
        <v>91285</v>
      </c>
      <c r="G565" s="356" t="s">
        <v>203</v>
      </c>
      <c r="H565" s="356" t="s">
        <v>2666</v>
      </c>
      <c r="I565" s="356" t="s">
        <v>206</v>
      </c>
      <c r="J565" s="357" t="s">
        <v>1813</v>
      </c>
      <c r="K565" s="357">
        <v>1310870923</v>
      </c>
      <c r="L565" s="357" t="s">
        <v>1505</v>
      </c>
      <c r="M565" s="356" t="s">
        <v>655</v>
      </c>
      <c r="N565" s="356" t="s">
        <v>2177</v>
      </c>
      <c r="O565" s="356" t="s">
        <v>2802</v>
      </c>
      <c r="P565" s="356" t="s">
        <v>3192</v>
      </c>
    </row>
    <row r="566" spans="1:16" x14ac:dyDescent="0.35">
      <c r="A566" s="357">
        <v>565</v>
      </c>
      <c r="B566" s="357">
        <v>79</v>
      </c>
      <c r="C566" s="357">
        <v>11</v>
      </c>
      <c r="D566" s="357" t="str">
        <f>IF(①申請書!$E$2=B566,"連携","")</f>
        <v/>
      </c>
      <c r="E566" s="356" t="str">
        <f>IF(D566="","",COUNTIF($D$2:D566,"連携"))</f>
        <v/>
      </c>
      <c r="F566" s="357">
        <v>91362</v>
      </c>
      <c r="G566" s="356" t="s">
        <v>145</v>
      </c>
      <c r="H566" s="356" t="s">
        <v>2666</v>
      </c>
      <c r="I566" s="356" t="s">
        <v>208</v>
      </c>
      <c r="J566" s="357" t="s">
        <v>1815</v>
      </c>
      <c r="K566" s="357">
        <v>2711700753</v>
      </c>
      <c r="L566" s="357" t="s">
        <v>663</v>
      </c>
      <c r="M566" s="356" t="s">
        <v>610</v>
      </c>
      <c r="N566" s="356" t="s">
        <v>2189</v>
      </c>
      <c r="O566" s="356" t="s">
        <v>2802</v>
      </c>
      <c r="P566" s="356" t="s">
        <v>3200</v>
      </c>
    </row>
    <row r="567" spans="1:16" x14ac:dyDescent="0.35">
      <c r="A567" s="357">
        <v>566</v>
      </c>
      <c r="B567" s="357">
        <v>79</v>
      </c>
      <c r="C567" s="357">
        <v>12</v>
      </c>
      <c r="D567" s="357" t="str">
        <f>IF(①申請書!$E$2=B567,"連携","")</f>
        <v/>
      </c>
      <c r="E567" s="356" t="str">
        <f>IF(D567="","",COUNTIF($D$2:D567,"連携"))</f>
        <v/>
      </c>
      <c r="F567" s="357">
        <v>91371</v>
      </c>
      <c r="G567" s="356" t="s">
        <v>203</v>
      </c>
      <c r="H567" s="356" t="s">
        <v>2666</v>
      </c>
      <c r="I567" s="356" t="s">
        <v>235</v>
      </c>
      <c r="J567" s="357" t="s">
        <v>1818</v>
      </c>
      <c r="K567" s="357">
        <v>2214210771</v>
      </c>
      <c r="L567" s="357" t="s">
        <v>731</v>
      </c>
      <c r="M567" s="356" t="s">
        <v>711</v>
      </c>
      <c r="N567" s="356" t="s">
        <v>2190</v>
      </c>
      <c r="O567" s="356" t="s">
        <v>2802</v>
      </c>
      <c r="P567" s="356" t="s">
        <v>1357</v>
      </c>
    </row>
    <row r="568" spans="1:16" x14ac:dyDescent="0.35">
      <c r="A568" s="357">
        <v>567</v>
      </c>
      <c r="B568" s="357">
        <v>79</v>
      </c>
      <c r="C568" s="357">
        <v>13</v>
      </c>
      <c r="D568" s="357" t="str">
        <f>IF(①申請書!$E$2=B568,"連携","")</f>
        <v/>
      </c>
      <c r="E568" s="356" t="str">
        <f>IF(D568="","",COUNTIF($D$2:D568,"連携"))</f>
        <v/>
      </c>
      <c r="F568" s="357">
        <v>91474</v>
      </c>
      <c r="G568" s="356" t="s">
        <v>203</v>
      </c>
      <c r="H568" s="356" t="s">
        <v>2666</v>
      </c>
      <c r="I568" s="356" t="s">
        <v>3201</v>
      </c>
      <c r="J568" s="357" t="s">
        <v>1820</v>
      </c>
      <c r="K568" s="357">
        <v>2619600311</v>
      </c>
      <c r="L568" s="357" t="s">
        <v>754</v>
      </c>
      <c r="M568" s="356" t="s">
        <v>695</v>
      </c>
      <c r="N568" s="356" t="s">
        <v>2191</v>
      </c>
      <c r="O568" s="356" t="s">
        <v>2788</v>
      </c>
      <c r="P568" s="356" t="s">
        <v>3202</v>
      </c>
    </row>
    <row r="569" spans="1:16" x14ac:dyDescent="0.35">
      <c r="A569" s="357">
        <v>568</v>
      </c>
      <c r="B569" s="357">
        <v>79</v>
      </c>
      <c r="C569" s="357">
        <v>14</v>
      </c>
      <c r="D569" s="357" t="str">
        <f>IF(①申請書!$E$2=B569,"連携","")</f>
        <v/>
      </c>
      <c r="E569" s="356" t="str">
        <f>IF(D569="","",COUNTIF($D$2:D569,"連携"))</f>
        <v/>
      </c>
      <c r="F569" s="357">
        <v>91479</v>
      </c>
      <c r="G569" s="356" t="s">
        <v>203</v>
      </c>
      <c r="H569" s="356" t="s">
        <v>2666</v>
      </c>
      <c r="I569" s="356" t="s">
        <v>212</v>
      </c>
      <c r="J569" s="357" t="s">
        <v>1822</v>
      </c>
      <c r="K569" s="357">
        <v>2815203506</v>
      </c>
      <c r="L569" s="357" t="s">
        <v>672</v>
      </c>
      <c r="M569" s="356" t="s">
        <v>668</v>
      </c>
      <c r="N569" s="356" t="s">
        <v>2192</v>
      </c>
      <c r="O569" s="356" t="s">
        <v>2802</v>
      </c>
      <c r="P569" s="356" t="s">
        <v>1365</v>
      </c>
    </row>
    <row r="570" spans="1:16" x14ac:dyDescent="0.35">
      <c r="A570" s="357">
        <v>569</v>
      </c>
      <c r="B570" s="357">
        <v>79</v>
      </c>
      <c r="C570" s="357">
        <v>15</v>
      </c>
      <c r="D570" s="357" t="str">
        <f>IF(①申請書!$E$2=B570,"連携","")</f>
        <v/>
      </c>
      <c r="E570" s="356" t="str">
        <f>IF(D570="","",COUNTIF($D$2:D570,"連携"))</f>
        <v/>
      </c>
      <c r="F570" s="357">
        <v>91508</v>
      </c>
      <c r="G570" s="356" t="s">
        <v>1940</v>
      </c>
      <c r="H570" s="356" t="s">
        <v>2666</v>
      </c>
      <c r="I570" s="356" t="s">
        <v>210</v>
      </c>
      <c r="J570" s="357" t="s">
        <v>1824</v>
      </c>
      <c r="K570" s="357">
        <v>2819900073</v>
      </c>
      <c r="L570" s="357" t="s">
        <v>669</v>
      </c>
      <c r="M570" s="356" t="s">
        <v>670</v>
      </c>
      <c r="N570" s="356" t="s">
        <v>2193</v>
      </c>
      <c r="O570" s="356" t="s">
        <v>2802</v>
      </c>
      <c r="P570" s="356" t="s">
        <v>1369</v>
      </c>
    </row>
    <row r="571" spans="1:16" x14ac:dyDescent="0.35">
      <c r="A571" s="357">
        <v>570</v>
      </c>
      <c r="B571" s="357">
        <v>79</v>
      </c>
      <c r="C571" s="357">
        <v>16</v>
      </c>
      <c r="D571" s="357" t="str">
        <f>IF(①申請書!$E$2=B571,"連携","")</f>
        <v/>
      </c>
      <c r="E571" s="356" t="str">
        <f>IF(D571="","",COUNTIF($D$2:D571,"連携"))</f>
        <v/>
      </c>
      <c r="F571" s="357">
        <v>91520</v>
      </c>
      <c r="G571" s="356" t="s">
        <v>203</v>
      </c>
      <c r="H571" s="356" t="s">
        <v>2666</v>
      </c>
      <c r="I571" s="356" t="s">
        <v>2194</v>
      </c>
      <c r="J571" s="357" t="s">
        <v>1826</v>
      </c>
      <c r="K571" s="357">
        <v>2612900809</v>
      </c>
      <c r="L571" s="357" t="s">
        <v>1538</v>
      </c>
      <c r="M571" s="356" t="s">
        <v>658</v>
      </c>
      <c r="N571" s="356" t="s">
        <v>2195</v>
      </c>
      <c r="O571" s="356" t="s">
        <v>2788</v>
      </c>
      <c r="P571" s="356" t="s">
        <v>3203</v>
      </c>
    </row>
    <row r="572" spans="1:16" x14ac:dyDescent="0.35">
      <c r="A572" s="357">
        <v>571</v>
      </c>
      <c r="B572" s="357">
        <v>79</v>
      </c>
      <c r="C572" s="357">
        <v>17</v>
      </c>
      <c r="D572" s="357" t="str">
        <f>IF(①申請書!$E$2=B572,"連携","")</f>
        <v/>
      </c>
      <c r="E572" s="356" t="str">
        <f>IF(D572="","",COUNTIF($D$2:D572,"連携"))</f>
        <v/>
      </c>
      <c r="F572" s="357">
        <v>91548</v>
      </c>
      <c r="G572" s="356" t="s">
        <v>1940</v>
      </c>
      <c r="H572" s="356" t="s">
        <v>2666</v>
      </c>
      <c r="I572" s="356" t="s">
        <v>673</v>
      </c>
      <c r="J572" s="357" t="s">
        <v>1867</v>
      </c>
      <c r="K572" s="357">
        <v>2815107418</v>
      </c>
      <c r="L572" s="357" t="s">
        <v>674</v>
      </c>
      <c r="M572" s="356" t="s">
        <v>454</v>
      </c>
      <c r="N572" s="356" t="s">
        <v>2196</v>
      </c>
      <c r="O572" s="356" t="s">
        <v>2788</v>
      </c>
      <c r="P572" s="356" t="s">
        <v>3204</v>
      </c>
    </row>
    <row r="573" spans="1:16" x14ac:dyDescent="0.35">
      <c r="A573" s="357">
        <v>572</v>
      </c>
      <c r="B573" s="357">
        <v>79</v>
      </c>
      <c r="C573" s="357">
        <v>18</v>
      </c>
      <c r="D573" s="357" t="str">
        <f>IF(①申請書!$E$2=B573,"連携","")</f>
        <v/>
      </c>
      <c r="E573" s="356" t="str">
        <f>IF(D573="","",COUNTIF($D$2:D573,"連携"))</f>
        <v/>
      </c>
      <c r="F573" s="357">
        <v>91694</v>
      </c>
      <c r="G573" s="356" t="s">
        <v>203</v>
      </c>
      <c r="H573" s="356" t="s">
        <v>2666</v>
      </c>
      <c r="I573" s="356" t="s">
        <v>204</v>
      </c>
      <c r="J573" s="357" t="s">
        <v>1868</v>
      </c>
      <c r="K573" s="357">
        <v>2510100155</v>
      </c>
      <c r="L573" s="357" t="s">
        <v>654</v>
      </c>
      <c r="M573" s="356" t="s">
        <v>655</v>
      </c>
      <c r="N573" s="356" t="s">
        <v>2174</v>
      </c>
      <c r="O573" s="356" t="s">
        <v>2802</v>
      </c>
      <c r="P573" s="356" t="s">
        <v>1376</v>
      </c>
    </row>
    <row r="574" spans="1:16" x14ac:dyDescent="0.35">
      <c r="A574" s="357">
        <v>573</v>
      </c>
      <c r="B574" s="357">
        <v>79</v>
      </c>
      <c r="C574" s="357">
        <v>19</v>
      </c>
      <c r="D574" s="357" t="str">
        <f>IF(①申請書!$E$2=B574,"連携","")</f>
        <v/>
      </c>
      <c r="E574" s="356" t="str">
        <f>IF(D574="","",COUNTIF($D$2:D574,"連携"))</f>
        <v/>
      </c>
      <c r="F574" s="357">
        <v>91695</v>
      </c>
      <c r="G574" s="356" t="s">
        <v>203</v>
      </c>
      <c r="H574" s="356" t="s">
        <v>2666</v>
      </c>
      <c r="I574" s="356" t="s">
        <v>664</v>
      </c>
      <c r="J574" s="357" t="s">
        <v>1870</v>
      </c>
      <c r="K574" s="357">
        <v>1810117117</v>
      </c>
      <c r="L574" s="357" t="s">
        <v>665</v>
      </c>
      <c r="M574" s="356" t="s">
        <v>658</v>
      </c>
      <c r="N574" s="356" t="s">
        <v>2197</v>
      </c>
      <c r="O574" s="356" t="s">
        <v>2788</v>
      </c>
      <c r="P574" s="356" t="s">
        <v>1425</v>
      </c>
    </row>
    <row r="575" spans="1:16" x14ac:dyDescent="0.35">
      <c r="A575" s="357">
        <v>574</v>
      </c>
      <c r="B575" s="357">
        <v>79</v>
      </c>
      <c r="C575" s="357">
        <v>20</v>
      </c>
      <c r="D575" s="357" t="str">
        <f>IF(①申請書!$E$2=B575,"連携","")</f>
        <v/>
      </c>
      <c r="E575" s="356" t="str">
        <f>IF(D575="","",COUNTIF($D$2:D575,"連携"))</f>
        <v/>
      </c>
      <c r="F575" s="357">
        <v>91702</v>
      </c>
      <c r="G575" s="356" t="s">
        <v>203</v>
      </c>
      <c r="H575" s="356" t="s">
        <v>2666</v>
      </c>
      <c r="I575" s="356" t="s">
        <v>238</v>
      </c>
      <c r="J575" s="357" t="s">
        <v>2143</v>
      </c>
      <c r="K575" s="357">
        <v>2813026297</v>
      </c>
      <c r="L575" s="357" t="s">
        <v>734</v>
      </c>
      <c r="M575" s="356" t="s">
        <v>711</v>
      </c>
      <c r="N575" s="356" t="s">
        <v>2198</v>
      </c>
      <c r="O575" s="356" t="s">
        <v>2788</v>
      </c>
      <c r="P575" s="356" t="s">
        <v>3205</v>
      </c>
    </row>
    <row r="576" spans="1:16" x14ac:dyDescent="0.35">
      <c r="A576" s="357">
        <v>575</v>
      </c>
      <c r="B576" s="357">
        <v>79</v>
      </c>
      <c r="C576" s="357">
        <v>21</v>
      </c>
      <c r="D576" s="357" t="str">
        <f>IF(①申請書!$E$2=B576,"連携","")</f>
        <v/>
      </c>
      <c r="E576" s="356" t="str">
        <f>IF(D576="","",COUNTIF($D$2:D576,"連携"))</f>
        <v/>
      </c>
      <c r="F576" s="357">
        <v>91739</v>
      </c>
      <c r="G576" s="356" t="s">
        <v>203</v>
      </c>
      <c r="H576" s="356" t="s">
        <v>2666</v>
      </c>
      <c r="I576" s="356" t="s">
        <v>1568</v>
      </c>
      <c r="J576" s="357" t="s">
        <v>2145</v>
      </c>
      <c r="K576" s="357">
        <v>2910801121</v>
      </c>
      <c r="L576" s="357" t="s">
        <v>1567</v>
      </c>
      <c r="M576" s="356" t="s">
        <v>711</v>
      </c>
      <c r="N576" s="356" t="s">
        <v>2199</v>
      </c>
      <c r="O576" s="356" t="s">
        <v>2788</v>
      </c>
      <c r="P576" s="356" t="s">
        <v>2200</v>
      </c>
    </row>
    <row r="577" spans="1:18" x14ac:dyDescent="0.35">
      <c r="A577" s="357">
        <v>576</v>
      </c>
      <c r="B577" s="357">
        <v>79</v>
      </c>
      <c r="C577" s="357">
        <v>22</v>
      </c>
      <c r="D577" s="357" t="str">
        <f>IF(①申請書!$E$2=B577,"連携","")</f>
        <v/>
      </c>
      <c r="E577" s="356" t="str">
        <f>IF(D577="","",COUNTIF($D$2:D577,"連携"))</f>
        <v/>
      </c>
      <c r="F577" s="357">
        <v>91742</v>
      </c>
      <c r="G577" s="356" t="s">
        <v>203</v>
      </c>
      <c r="H577" s="356" t="s">
        <v>2666</v>
      </c>
      <c r="I577" s="356" t="s">
        <v>2703</v>
      </c>
      <c r="J577" s="357" t="s">
        <v>2146</v>
      </c>
      <c r="K577" s="357">
        <v>3210412015</v>
      </c>
      <c r="L577" s="357" t="s">
        <v>730</v>
      </c>
      <c r="M577" s="356" t="s">
        <v>711</v>
      </c>
      <c r="N577" s="356" t="s">
        <v>2201</v>
      </c>
      <c r="O577" s="356" t="s">
        <v>2788</v>
      </c>
      <c r="P577" s="356" t="s">
        <v>3206</v>
      </c>
    </row>
    <row r="578" spans="1:18" x14ac:dyDescent="0.35">
      <c r="A578" s="357">
        <v>577</v>
      </c>
      <c r="B578" s="357">
        <v>79</v>
      </c>
      <c r="C578" s="357">
        <v>23</v>
      </c>
      <c r="D578" s="357" t="str">
        <f>IF(①申請書!$E$2=B578,"連携","")</f>
        <v/>
      </c>
      <c r="E578" s="356" t="str">
        <f>IF(D578="","",COUNTIF($D$2:D578,"連携"))</f>
        <v/>
      </c>
      <c r="F578" s="357">
        <v>91743</v>
      </c>
      <c r="G578" s="356" t="s">
        <v>203</v>
      </c>
      <c r="H578" s="356" t="s">
        <v>2666</v>
      </c>
      <c r="I578" s="356" t="s">
        <v>1570</v>
      </c>
      <c r="J578" s="357" t="s">
        <v>2148</v>
      </c>
      <c r="K578" s="357">
        <v>2614000095</v>
      </c>
      <c r="L578" s="357" t="s">
        <v>758</v>
      </c>
      <c r="M578" s="356" t="s">
        <v>695</v>
      </c>
      <c r="N578" s="356" t="s">
        <v>2202</v>
      </c>
      <c r="O578" s="356" t="s">
        <v>2802</v>
      </c>
      <c r="P578" s="356" t="s">
        <v>2203</v>
      </c>
    </row>
    <row r="579" spans="1:18" x14ac:dyDescent="0.35">
      <c r="A579" s="357">
        <v>578</v>
      </c>
      <c r="B579" s="357">
        <v>79</v>
      </c>
      <c r="C579" s="357">
        <v>24</v>
      </c>
      <c r="D579" s="357" t="str">
        <f>IF(①申請書!$E$2=B579,"連携","")</f>
        <v/>
      </c>
      <c r="E579" s="356" t="str">
        <f>IF(D579="","",COUNTIF($D$2:D579,"連携"))</f>
        <v/>
      </c>
      <c r="F579" s="357">
        <v>91744</v>
      </c>
      <c r="G579" s="356" t="s">
        <v>203</v>
      </c>
      <c r="H579" s="356" t="s">
        <v>2666</v>
      </c>
      <c r="I579" s="356" t="s">
        <v>237</v>
      </c>
      <c r="J579" s="357" t="s">
        <v>2149</v>
      </c>
      <c r="K579" s="357">
        <v>3310210012</v>
      </c>
      <c r="L579" s="357" t="s">
        <v>733</v>
      </c>
      <c r="M579" s="356" t="s">
        <v>711</v>
      </c>
      <c r="N579" s="356" t="s">
        <v>2204</v>
      </c>
      <c r="O579" s="356" t="s">
        <v>2802</v>
      </c>
      <c r="P579" s="356" t="s">
        <v>1380</v>
      </c>
    </row>
    <row r="580" spans="1:18" x14ac:dyDescent="0.35">
      <c r="A580" s="357">
        <v>579</v>
      </c>
      <c r="B580" s="357">
        <v>79</v>
      </c>
      <c r="C580" s="357">
        <v>25</v>
      </c>
      <c r="D580" s="357" t="str">
        <f>IF(①申請書!$E$2=B580,"連携","")</f>
        <v/>
      </c>
      <c r="E580" s="356" t="str">
        <f>IF(D580="","",COUNTIF($D$2:D580,"連携"))</f>
        <v/>
      </c>
      <c r="F580" s="357">
        <v>91752</v>
      </c>
      <c r="G580" s="356" t="s">
        <v>203</v>
      </c>
      <c r="H580" s="356" t="s">
        <v>2666</v>
      </c>
      <c r="I580" s="356" t="s">
        <v>211</v>
      </c>
      <c r="J580" s="357" t="s">
        <v>2151</v>
      </c>
      <c r="K580" s="357">
        <v>2510701101</v>
      </c>
      <c r="L580" s="357" t="s">
        <v>671</v>
      </c>
      <c r="M580" s="356" t="s">
        <v>668</v>
      </c>
      <c r="N580" s="356" t="s">
        <v>2205</v>
      </c>
      <c r="O580" s="356" t="s">
        <v>2788</v>
      </c>
      <c r="P580" s="356" t="s">
        <v>3207</v>
      </c>
    </row>
    <row r="581" spans="1:18" x14ac:dyDescent="0.35">
      <c r="A581" s="357">
        <v>580</v>
      </c>
      <c r="B581" s="357">
        <v>79</v>
      </c>
      <c r="C581" s="357">
        <v>26</v>
      </c>
      <c r="D581" s="357" t="str">
        <f>IF(①申請書!$E$2=B581,"連携","")</f>
        <v/>
      </c>
      <c r="E581" s="356" t="str">
        <f>IF(D581="","",COUNTIF($D$2:D581,"連携"))</f>
        <v/>
      </c>
      <c r="F581" s="357">
        <v>91802</v>
      </c>
      <c r="G581" s="356" t="s">
        <v>145</v>
      </c>
      <c r="H581" s="356" t="s">
        <v>2666</v>
      </c>
      <c r="I581" s="356" t="s">
        <v>592</v>
      </c>
      <c r="J581" s="357" t="s">
        <v>2152</v>
      </c>
      <c r="K581" s="357">
        <v>2619900018</v>
      </c>
      <c r="L581" s="357" t="s">
        <v>593</v>
      </c>
      <c r="M581" s="356" t="s">
        <v>555</v>
      </c>
      <c r="N581" s="356" t="s">
        <v>2097</v>
      </c>
      <c r="O581" s="356" t="s">
        <v>2788</v>
      </c>
      <c r="P581" s="356" t="s">
        <v>3128</v>
      </c>
    </row>
    <row r="582" spans="1:18" x14ac:dyDescent="0.35">
      <c r="A582" s="357">
        <v>581</v>
      </c>
      <c r="B582" s="357">
        <v>79</v>
      </c>
      <c r="C582" s="357">
        <v>27</v>
      </c>
      <c r="D582" s="357" t="str">
        <f>IF(①申請書!$E$2=B582,"連携","")</f>
        <v/>
      </c>
      <c r="E582" s="356" t="str">
        <f>IF(D582="","",COUNTIF($D$2:D582,"連携"))</f>
        <v/>
      </c>
      <c r="F582" s="357">
        <v>91805</v>
      </c>
      <c r="G582" s="356" t="s">
        <v>203</v>
      </c>
      <c r="H582" s="356" t="s">
        <v>2666</v>
      </c>
      <c r="I582" s="356" t="s">
        <v>661</v>
      </c>
      <c r="J582" s="357" t="s">
        <v>2153</v>
      </c>
      <c r="K582" s="357">
        <v>2810606133</v>
      </c>
      <c r="L582" s="357" t="s">
        <v>662</v>
      </c>
      <c r="M582" s="356" t="s">
        <v>658</v>
      </c>
      <c r="N582" s="356" t="s">
        <v>2206</v>
      </c>
      <c r="O582" s="356" t="s">
        <v>2788</v>
      </c>
      <c r="P582" s="356" t="s">
        <v>3208</v>
      </c>
    </row>
    <row r="583" spans="1:18" x14ac:dyDescent="0.35">
      <c r="A583" s="357">
        <v>582</v>
      </c>
      <c r="B583" s="357">
        <v>79</v>
      </c>
      <c r="C583" s="357">
        <v>28</v>
      </c>
      <c r="D583" s="357" t="str">
        <f>IF(①申請書!$E$2=B583,"連携","")</f>
        <v/>
      </c>
      <c r="E583" s="356" t="str">
        <f>IF(D583="","",COUNTIF($D$2:D583,"連携"))</f>
        <v/>
      </c>
      <c r="F583" s="357">
        <v>91806</v>
      </c>
      <c r="G583" s="356" t="s">
        <v>203</v>
      </c>
      <c r="H583" s="356" t="s">
        <v>2666</v>
      </c>
      <c r="I583" s="356" t="s">
        <v>3209</v>
      </c>
      <c r="J583" s="357" t="s">
        <v>2155</v>
      </c>
      <c r="K583" s="357">
        <v>2810900189</v>
      </c>
      <c r="L583" s="357" t="s">
        <v>660</v>
      </c>
      <c r="M583" s="356" t="s">
        <v>658</v>
      </c>
      <c r="N583" s="356" t="s">
        <v>3210</v>
      </c>
      <c r="O583" s="356" t="s">
        <v>2788</v>
      </c>
      <c r="P583" s="356" t="s">
        <v>3211</v>
      </c>
    </row>
    <row r="584" spans="1:18" x14ac:dyDescent="0.35">
      <c r="A584" s="357">
        <v>583</v>
      </c>
      <c r="B584" s="357">
        <v>79</v>
      </c>
      <c r="C584" s="357">
        <v>29</v>
      </c>
      <c r="D584" s="357" t="str">
        <f>IF(①申請書!$E$2=B584,"連携","")</f>
        <v/>
      </c>
      <c r="E584" s="356" t="str">
        <f>IF(D584="","",COUNTIF($D$2:D584,"連携"))</f>
        <v/>
      </c>
      <c r="F584" s="357">
        <v>91836</v>
      </c>
      <c r="G584" s="356" t="s">
        <v>203</v>
      </c>
      <c r="H584" s="356" t="s">
        <v>2666</v>
      </c>
      <c r="I584" s="356" t="s">
        <v>3212</v>
      </c>
      <c r="J584" s="357" t="s">
        <v>2157</v>
      </c>
      <c r="K584" s="357">
        <v>2815105040</v>
      </c>
      <c r="L584" s="357" t="s">
        <v>675</v>
      </c>
      <c r="M584" s="356" t="s">
        <v>658</v>
      </c>
      <c r="N584" s="356" t="s">
        <v>3213</v>
      </c>
      <c r="O584" s="356" t="s">
        <v>2802</v>
      </c>
      <c r="P584" s="356" t="s">
        <v>3214</v>
      </c>
    </row>
    <row r="585" spans="1:18" x14ac:dyDescent="0.35">
      <c r="A585" s="357">
        <v>584</v>
      </c>
      <c r="B585" s="357">
        <v>79</v>
      </c>
      <c r="C585" s="357">
        <v>30</v>
      </c>
      <c r="D585" s="357" t="str">
        <f>IF(①申請書!$E$2=B585,"連携","")</f>
        <v/>
      </c>
      <c r="E585" s="356" t="str">
        <f>IF(D585="","",COUNTIF($D$2:D585,"連携"))</f>
        <v/>
      </c>
      <c r="F585" s="357">
        <v>91880</v>
      </c>
      <c r="G585" s="356" t="s">
        <v>203</v>
      </c>
      <c r="H585" s="356" t="s">
        <v>2666</v>
      </c>
      <c r="I585" s="356" t="s">
        <v>755</v>
      </c>
      <c r="J585" s="357" t="s">
        <v>2159</v>
      </c>
      <c r="K585" s="357">
        <v>2710201381</v>
      </c>
      <c r="L585" s="357" t="s">
        <v>756</v>
      </c>
      <c r="M585" s="356" t="s">
        <v>695</v>
      </c>
      <c r="N585" s="356" t="s">
        <v>2207</v>
      </c>
      <c r="O585" s="356" t="s">
        <v>2788</v>
      </c>
      <c r="P585" s="356" t="s">
        <v>3215</v>
      </c>
    </row>
    <row r="586" spans="1:18" x14ac:dyDescent="0.35">
      <c r="A586" s="357">
        <v>585</v>
      </c>
      <c r="B586" s="357">
        <v>79</v>
      </c>
      <c r="C586" s="357">
        <v>31</v>
      </c>
      <c r="D586" s="357" t="str">
        <f>IF(①申請書!$E$2=B586,"連携","")</f>
        <v/>
      </c>
      <c r="E586" s="356" t="str">
        <f>IF(D586="","",COUNTIF($D$2:D586,"連携"))</f>
        <v/>
      </c>
      <c r="F586" s="357">
        <v>91976</v>
      </c>
      <c r="G586" s="356" t="s">
        <v>203</v>
      </c>
      <c r="H586" s="356" t="s">
        <v>2666</v>
      </c>
      <c r="I586" s="356" t="s">
        <v>3216</v>
      </c>
      <c r="J586" s="357" t="s">
        <v>2209</v>
      </c>
      <c r="K586" s="357">
        <v>2910111539</v>
      </c>
      <c r="L586" s="357" t="s">
        <v>703</v>
      </c>
      <c r="M586" s="356" t="s">
        <v>658</v>
      </c>
      <c r="N586" s="356" t="s">
        <v>2208</v>
      </c>
      <c r="O586" s="356" t="s">
        <v>2788</v>
      </c>
      <c r="P586" s="356" t="s">
        <v>3217</v>
      </c>
    </row>
    <row r="587" spans="1:18" x14ac:dyDescent="0.35">
      <c r="A587" s="357">
        <v>586</v>
      </c>
      <c r="B587" s="357">
        <v>79</v>
      </c>
      <c r="C587" s="357">
        <v>32</v>
      </c>
      <c r="D587" s="357" t="str">
        <f>IF(①申請書!$E$2=B587,"連携","")</f>
        <v/>
      </c>
      <c r="E587" s="356" t="str">
        <f>IF(D587="","",COUNTIF($D$2:D587,"連携"))</f>
        <v/>
      </c>
      <c r="F587" s="357">
        <v>91979</v>
      </c>
      <c r="G587" s="356" t="s">
        <v>203</v>
      </c>
      <c r="H587" s="356" t="s">
        <v>2666</v>
      </c>
      <c r="I587" s="356" t="s">
        <v>678</v>
      </c>
      <c r="J587" s="357" t="s">
        <v>2211</v>
      </c>
      <c r="K587" s="357">
        <v>2214211332</v>
      </c>
      <c r="L587" s="357" t="s">
        <v>1595</v>
      </c>
      <c r="M587" s="356" t="s">
        <v>679</v>
      </c>
      <c r="N587" s="356" t="s">
        <v>2210</v>
      </c>
      <c r="O587" s="356" t="s">
        <v>2802</v>
      </c>
      <c r="P587" s="356" t="s">
        <v>1393</v>
      </c>
    </row>
    <row r="588" spans="1:18" x14ac:dyDescent="0.35">
      <c r="A588" s="357">
        <v>587</v>
      </c>
      <c r="B588" s="357">
        <v>79</v>
      </c>
      <c r="C588" s="357">
        <v>33</v>
      </c>
      <c r="D588" s="357" t="str">
        <f>IF(①申請書!$E$2=B588,"連携","")</f>
        <v/>
      </c>
      <c r="E588" s="356" t="str">
        <f>IF(D588="","",COUNTIF($D$2:D588,"連携"))</f>
        <v/>
      </c>
      <c r="F588" s="357">
        <v>92220</v>
      </c>
      <c r="G588" s="356" t="s">
        <v>203</v>
      </c>
      <c r="H588" s="356" t="s">
        <v>2666</v>
      </c>
      <c r="I588" s="356" t="s">
        <v>676</v>
      </c>
      <c r="J588" s="357" t="s">
        <v>2213</v>
      </c>
      <c r="K588" s="357">
        <v>2610707065</v>
      </c>
      <c r="L588" s="357" t="s">
        <v>677</v>
      </c>
      <c r="M588" s="356" t="s">
        <v>658</v>
      </c>
      <c r="N588" s="356" t="s">
        <v>2212</v>
      </c>
      <c r="O588" s="356" t="s">
        <v>2788</v>
      </c>
      <c r="P588" s="356" t="s">
        <v>3218</v>
      </c>
    </row>
    <row r="589" spans="1:18" ht="18" x14ac:dyDescent="0.35">
      <c r="A589" s="352">
        <v>588</v>
      </c>
      <c r="B589" s="353">
        <v>80</v>
      </c>
      <c r="C589" s="353">
        <v>0</v>
      </c>
      <c r="D589" s="353"/>
      <c r="E589" s="354" t="str">
        <f>IF(D589="","",COUNTIF($D$2:D589,"連携"))</f>
        <v/>
      </c>
      <c r="F589" s="353">
        <v>91111</v>
      </c>
      <c r="G589" s="354" t="s">
        <v>203</v>
      </c>
      <c r="H589" s="354" t="s">
        <v>2669</v>
      </c>
      <c r="I589" s="354" t="s">
        <v>215</v>
      </c>
      <c r="J589" s="353" t="s">
        <v>7</v>
      </c>
      <c r="K589" s="353">
        <v>2619700038</v>
      </c>
      <c r="L589" s="353" t="s">
        <v>683</v>
      </c>
      <c r="M589" s="354" t="s">
        <v>658</v>
      </c>
      <c r="N589" s="354" t="s">
        <v>2217</v>
      </c>
      <c r="O589" s="354" t="s">
        <v>2788</v>
      </c>
      <c r="P589" s="354" t="s">
        <v>1317</v>
      </c>
      <c r="Q589" s="355"/>
      <c r="R589" s="355"/>
    </row>
    <row r="590" spans="1:18" x14ac:dyDescent="0.35">
      <c r="A590" s="357">
        <v>589</v>
      </c>
      <c r="B590" s="357">
        <v>80</v>
      </c>
      <c r="C590" s="357">
        <v>1</v>
      </c>
      <c r="D590" s="357" t="str">
        <f>IF(①申請書!$E$2=B590,"連携","")</f>
        <v/>
      </c>
      <c r="E590" s="356" t="str">
        <f>IF(D590="","",COUNTIF($D$2:D590,"連携"))</f>
        <v/>
      </c>
      <c r="F590" s="357">
        <v>91113</v>
      </c>
      <c r="G590" s="356" t="s">
        <v>203</v>
      </c>
      <c r="H590" s="356" t="s">
        <v>2669</v>
      </c>
      <c r="I590" s="356" t="s">
        <v>214</v>
      </c>
      <c r="J590" s="357" t="s">
        <v>1797</v>
      </c>
      <c r="K590" s="357">
        <v>2619600303</v>
      </c>
      <c r="L590" s="357" t="s">
        <v>680</v>
      </c>
      <c r="M590" s="356" t="s">
        <v>658</v>
      </c>
      <c r="N590" s="356" t="s">
        <v>2214</v>
      </c>
      <c r="O590" s="356" t="s">
        <v>2788</v>
      </c>
      <c r="P590" s="356" t="s">
        <v>3219</v>
      </c>
    </row>
    <row r="591" spans="1:18" x14ac:dyDescent="0.35">
      <c r="A591" s="357">
        <v>590</v>
      </c>
      <c r="B591" s="357">
        <v>80</v>
      </c>
      <c r="C591" s="357">
        <v>2</v>
      </c>
      <c r="D591" s="357" t="str">
        <f>IF(①申請書!$E$2=B591,"連携","")</f>
        <v/>
      </c>
      <c r="E591" s="356" t="str">
        <f>IF(D591="","",COUNTIF($D$2:D591,"連携"))</f>
        <v/>
      </c>
      <c r="F591" s="357">
        <v>91207</v>
      </c>
      <c r="G591" s="356" t="s">
        <v>203</v>
      </c>
      <c r="H591" s="356" t="s">
        <v>2669</v>
      </c>
      <c r="I591" s="356" t="s">
        <v>224</v>
      </c>
      <c r="J591" s="357" t="s">
        <v>1799</v>
      </c>
      <c r="K591" s="357">
        <v>2519902650</v>
      </c>
      <c r="L591" s="357" t="s">
        <v>701</v>
      </c>
      <c r="M591" s="356" t="s">
        <v>655</v>
      </c>
      <c r="N591" s="356" t="s">
        <v>2230</v>
      </c>
      <c r="O591" s="356" t="s">
        <v>2788</v>
      </c>
      <c r="P591" s="356" t="s">
        <v>3184</v>
      </c>
    </row>
    <row r="592" spans="1:18" x14ac:dyDescent="0.35">
      <c r="A592" s="357">
        <v>591</v>
      </c>
      <c r="B592" s="357">
        <v>80</v>
      </c>
      <c r="C592" s="357">
        <v>3</v>
      </c>
      <c r="D592" s="357" t="str">
        <f>IF(①申請書!$E$2=B592,"連携","")</f>
        <v/>
      </c>
      <c r="E592" s="356" t="str">
        <f>IF(D592="","",COUNTIF($D$2:D592,"連携"))</f>
        <v/>
      </c>
      <c r="F592" s="357">
        <v>92255</v>
      </c>
      <c r="G592" s="356" t="s">
        <v>203</v>
      </c>
      <c r="H592" s="356" t="s">
        <v>2669</v>
      </c>
      <c r="I592" s="356" t="s">
        <v>3187</v>
      </c>
      <c r="J592" s="357" t="s">
        <v>1801</v>
      </c>
      <c r="K592" s="357">
        <v>2510100015</v>
      </c>
      <c r="L592" s="357" t="s">
        <v>702</v>
      </c>
      <c r="M592" s="356" t="s">
        <v>655</v>
      </c>
      <c r="N592" s="356" t="s">
        <v>3188</v>
      </c>
      <c r="O592" s="356" t="s">
        <v>2788</v>
      </c>
      <c r="P592" s="356" t="s">
        <v>3189</v>
      </c>
    </row>
    <row r="593" spans="1:18" ht="18" x14ac:dyDescent="0.35">
      <c r="A593" s="352">
        <v>592</v>
      </c>
      <c r="B593" s="353">
        <v>81</v>
      </c>
      <c r="C593" s="353">
        <v>0</v>
      </c>
      <c r="D593" s="353"/>
      <c r="E593" s="354" t="str">
        <f>IF(D593="","",COUNTIF($D$2:D593,"連携"))</f>
        <v/>
      </c>
      <c r="F593" s="353">
        <v>91113</v>
      </c>
      <c r="G593" s="354" t="s">
        <v>203</v>
      </c>
      <c r="H593" s="354" t="s">
        <v>3220</v>
      </c>
      <c r="I593" s="354" t="s">
        <v>214</v>
      </c>
      <c r="J593" s="353" t="s">
        <v>7</v>
      </c>
      <c r="K593" s="353">
        <v>2619600303</v>
      </c>
      <c r="L593" s="353" t="s">
        <v>680</v>
      </c>
      <c r="M593" s="354" t="s">
        <v>658</v>
      </c>
      <c r="N593" s="354" t="s">
        <v>2214</v>
      </c>
      <c r="O593" s="354" t="s">
        <v>2788</v>
      </c>
      <c r="P593" s="354" t="s">
        <v>3219</v>
      </c>
      <c r="Q593" s="355"/>
      <c r="R593" s="355"/>
    </row>
    <row r="594" spans="1:18" x14ac:dyDescent="0.35">
      <c r="A594" s="357">
        <v>593</v>
      </c>
      <c r="B594" s="357">
        <v>81</v>
      </c>
      <c r="C594" s="357">
        <v>1</v>
      </c>
      <c r="D594" s="357" t="str">
        <f>IF(①申請書!$E$2=B594,"連携","")</f>
        <v/>
      </c>
      <c r="E594" s="356" t="str">
        <f>IF(D594="","",COUNTIF($D$2:D594,"連携"))</f>
        <v/>
      </c>
      <c r="F594" s="357">
        <v>91019</v>
      </c>
      <c r="G594" s="356" t="s">
        <v>203</v>
      </c>
      <c r="H594" s="356" t="s">
        <v>3220</v>
      </c>
      <c r="I594" s="356" t="s">
        <v>689</v>
      </c>
      <c r="J594" s="357" t="s">
        <v>1797</v>
      </c>
      <c r="K594" s="357">
        <v>2619700137</v>
      </c>
      <c r="L594" s="357" t="s">
        <v>690</v>
      </c>
      <c r="M594" s="356" t="s">
        <v>658</v>
      </c>
      <c r="N594" s="356" t="s">
        <v>2215</v>
      </c>
      <c r="O594" s="356" t="s">
        <v>2802</v>
      </c>
      <c r="P594" s="356" t="s">
        <v>1399</v>
      </c>
    </row>
    <row r="595" spans="1:18" x14ac:dyDescent="0.35">
      <c r="A595" s="357">
        <v>594</v>
      </c>
      <c r="B595" s="357">
        <v>81</v>
      </c>
      <c r="C595" s="357">
        <v>2</v>
      </c>
      <c r="D595" s="357" t="str">
        <f>IF(①申請書!$E$2=B595,"連携","")</f>
        <v/>
      </c>
      <c r="E595" s="356" t="str">
        <f>IF(D595="","",COUNTIF($D$2:D595,"連携"))</f>
        <v/>
      </c>
      <c r="F595" s="357">
        <v>91031</v>
      </c>
      <c r="G595" s="356" t="s">
        <v>203</v>
      </c>
      <c r="H595" s="356" t="s">
        <v>3220</v>
      </c>
      <c r="I595" s="356" t="s">
        <v>222</v>
      </c>
      <c r="J595" s="357" t="s">
        <v>1799</v>
      </c>
      <c r="K595" s="357" t="s">
        <v>3221</v>
      </c>
      <c r="L595" s="357" t="s">
        <v>694</v>
      </c>
      <c r="M595" s="356" t="s">
        <v>695</v>
      </c>
      <c r="N595" s="356" t="s">
        <v>2216</v>
      </c>
      <c r="O595" s="356" t="s">
        <v>2802</v>
      </c>
      <c r="P595" s="356" t="s">
        <v>3222</v>
      </c>
    </row>
    <row r="596" spans="1:18" x14ac:dyDescent="0.35">
      <c r="A596" s="357">
        <v>595</v>
      </c>
      <c r="B596" s="357">
        <v>81</v>
      </c>
      <c r="C596" s="357">
        <v>3</v>
      </c>
      <c r="D596" s="357" t="str">
        <f>IF(①申請書!$E$2=B596,"連携","")</f>
        <v/>
      </c>
      <c r="E596" s="356" t="str">
        <f>IF(D596="","",COUNTIF($D$2:D596,"連携"))</f>
        <v/>
      </c>
      <c r="F596" s="357">
        <v>91111</v>
      </c>
      <c r="G596" s="356" t="s">
        <v>203</v>
      </c>
      <c r="H596" s="356" t="s">
        <v>3220</v>
      </c>
      <c r="I596" s="356" t="s">
        <v>215</v>
      </c>
      <c r="J596" s="357" t="s">
        <v>1801</v>
      </c>
      <c r="K596" s="357">
        <v>2612702007</v>
      </c>
      <c r="L596" s="357" t="s">
        <v>683</v>
      </c>
      <c r="M596" s="356" t="s">
        <v>658</v>
      </c>
      <c r="N596" s="356" t="s">
        <v>2217</v>
      </c>
      <c r="O596" s="356" t="s">
        <v>2788</v>
      </c>
      <c r="P596" s="356" t="s">
        <v>1317</v>
      </c>
    </row>
    <row r="597" spans="1:18" x14ac:dyDescent="0.35">
      <c r="A597" s="357">
        <v>596</v>
      </c>
      <c r="B597" s="357">
        <v>81</v>
      </c>
      <c r="C597" s="357">
        <v>4</v>
      </c>
      <c r="D597" s="357" t="str">
        <f>IF(①申請書!$E$2=B597,"連携","")</f>
        <v/>
      </c>
      <c r="E597" s="356" t="str">
        <f>IF(D597="","",COUNTIF($D$2:D597,"連携"))</f>
        <v/>
      </c>
      <c r="F597" s="357">
        <v>91112</v>
      </c>
      <c r="G597" s="356" t="s">
        <v>203</v>
      </c>
      <c r="H597" s="356" t="s">
        <v>3220</v>
      </c>
      <c r="I597" s="356" t="s">
        <v>216</v>
      </c>
      <c r="J597" s="357" t="s">
        <v>1803</v>
      </c>
      <c r="K597" s="357">
        <v>2510601970</v>
      </c>
      <c r="L597" s="357" t="s">
        <v>684</v>
      </c>
      <c r="M597" s="356" t="s">
        <v>658</v>
      </c>
      <c r="N597" s="356" t="s">
        <v>2218</v>
      </c>
      <c r="O597" s="356" t="s">
        <v>2788</v>
      </c>
      <c r="P597" s="356" t="s">
        <v>1318</v>
      </c>
    </row>
    <row r="598" spans="1:18" x14ac:dyDescent="0.35">
      <c r="A598" s="357">
        <v>597</v>
      </c>
      <c r="B598" s="357">
        <v>81</v>
      </c>
      <c r="C598" s="357">
        <v>5</v>
      </c>
      <c r="D598" s="357" t="str">
        <f>IF(①申請書!$E$2=B598,"連携","")</f>
        <v/>
      </c>
      <c r="E598" s="356" t="str">
        <f>IF(D598="","",COUNTIF($D$2:D598,"連携"))</f>
        <v/>
      </c>
      <c r="F598" s="357">
        <v>91116</v>
      </c>
      <c r="G598" s="356" t="s">
        <v>203</v>
      </c>
      <c r="H598" s="356" t="s">
        <v>3220</v>
      </c>
      <c r="I598" s="356" t="s">
        <v>221</v>
      </c>
      <c r="J598" s="357" t="s">
        <v>1804</v>
      </c>
      <c r="K598" s="357">
        <v>2611601572</v>
      </c>
      <c r="L598" s="357" t="s">
        <v>693</v>
      </c>
      <c r="M598" s="356" t="s">
        <v>655</v>
      </c>
      <c r="N598" s="356" t="s">
        <v>2175</v>
      </c>
      <c r="O598" s="356" t="s">
        <v>2788</v>
      </c>
      <c r="P598" s="356" t="s">
        <v>1400</v>
      </c>
    </row>
    <row r="599" spans="1:18" x14ac:dyDescent="0.35">
      <c r="A599" s="357">
        <v>598</v>
      </c>
      <c r="B599" s="357">
        <v>81</v>
      </c>
      <c r="C599" s="357">
        <v>6</v>
      </c>
      <c r="D599" s="357" t="str">
        <f>IF(①申請書!$E$2=B599,"連携","")</f>
        <v/>
      </c>
      <c r="E599" s="356" t="str">
        <f>IF(D599="","",COUNTIF($D$2:D599,"連携"))</f>
        <v/>
      </c>
      <c r="F599" s="357">
        <v>91204</v>
      </c>
      <c r="G599" s="356" t="s">
        <v>203</v>
      </c>
      <c r="H599" s="356" t="s">
        <v>3220</v>
      </c>
      <c r="I599" s="356" t="s">
        <v>218</v>
      </c>
      <c r="J599" s="357" t="s">
        <v>1805</v>
      </c>
      <c r="K599" s="357">
        <v>2611100591</v>
      </c>
      <c r="L599" s="357" t="s">
        <v>686</v>
      </c>
      <c r="M599" s="356" t="s">
        <v>658</v>
      </c>
      <c r="N599" s="356" t="s">
        <v>2219</v>
      </c>
      <c r="O599" s="356" t="s">
        <v>2788</v>
      </c>
      <c r="P599" s="356" t="s">
        <v>1346</v>
      </c>
    </row>
    <row r="600" spans="1:18" x14ac:dyDescent="0.35">
      <c r="A600" s="357">
        <v>599</v>
      </c>
      <c r="B600" s="357">
        <v>81</v>
      </c>
      <c r="C600" s="357">
        <v>7</v>
      </c>
      <c r="D600" s="357" t="str">
        <f>IF(①申請書!$E$2=B600,"連携","")</f>
        <v/>
      </c>
      <c r="E600" s="356" t="str">
        <f>IF(D600="","",COUNTIF($D$2:D600,"連携"))</f>
        <v/>
      </c>
      <c r="F600" s="357">
        <v>91208</v>
      </c>
      <c r="G600" s="356" t="s">
        <v>203</v>
      </c>
      <c r="H600" s="356" t="s">
        <v>3220</v>
      </c>
      <c r="I600" s="356" t="s">
        <v>691</v>
      </c>
      <c r="J600" s="357" t="s">
        <v>1807</v>
      </c>
      <c r="K600" s="357">
        <v>2613200209</v>
      </c>
      <c r="L600" s="357" t="s">
        <v>692</v>
      </c>
      <c r="M600" s="356" t="s">
        <v>655</v>
      </c>
      <c r="N600" s="356" t="s">
        <v>2176</v>
      </c>
      <c r="O600" s="356" t="s">
        <v>2788</v>
      </c>
      <c r="P600" s="356" t="s">
        <v>1426</v>
      </c>
    </row>
    <row r="601" spans="1:18" x14ac:dyDescent="0.35">
      <c r="A601" s="357">
        <v>600</v>
      </c>
      <c r="B601" s="357">
        <v>81</v>
      </c>
      <c r="C601" s="357">
        <v>8</v>
      </c>
      <c r="D601" s="357" t="str">
        <f>IF(①申請書!$E$2=B601,"連携","")</f>
        <v/>
      </c>
      <c r="E601" s="356" t="str">
        <f>IF(D601="","",COUNTIF($D$2:D601,"連携"))</f>
        <v/>
      </c>
      <c r="F601" s="357">
        <v>91477</v>
      </c>
      <c r="G601" s="356" t="s">
        <v>203</v>
      </c>
      <c r="H601" s="356" t="s">
        <v>3220</v>
      </c>
      <c r="I601" s="356" t="s">
        <v>219</v>
      </c>
      <c r="J601" s="357" t="s">
        <v>1809</v>
      </c>
      <c r="K601" s="357">
        <v>2812006464</v>
      </c>
      <c r="L601" s="357" t="s">
        <v>687</v>
      </c>
      <c r="M601" s="356" t="s">
        <v>668</v>
      </c>
      <c r="N601" s="356" t="s">
        <v>2220</v>
      </c>
      <c r="O601" s="356" t="s">
        <v>2802</v>
      </c>
      <c r="P601" s="356" t="s">
        <v>3223</v>
      </c>
    </row>
    <row r="602" spans="1:18" x14ac:dyDescent="0.35">
      <c r="A602" s="357">
        <v>601</v>
      </c>
      <c r="B602" s="357">
        <v>81</v>
      </c>
      <c r="C602" s="357">
        <v>9</v>
      </c>
      <c r="D602" s="357" t="str">
        <f>IF(①申請書!$E$2=B602,"連携","")</f>
        <v/>
      </c>
      <c r="E602" s="356" t="str">
        <f>IF(D602="","",COUNTIF($D$2:D602,"連携"))</f>
        <v/>
      </c>
      <c r="F602" s="357">
        <v>91661</v>
      </c>
      <c r="G602" s="356" t="s">
        <v>203</v>
      </c>
      <c r="H602" s="356" t="s">
        <v>3220</v>
      </c>
      <c r="I602" s="356" t="s">
        <v>217</v>
      </c>
      <c r="J602" s="357" t="s">
        <v>1811</v>
      </c>
      <c r="K602" s="357">
        <v>2712305776</v>
      </c>
      <c r="L602" s="357" t="s">
        <v>685</v>
      </c>
      <c r="M602" s="356" t="s">
        <v>658</v>
      </c>
      <c r="N602" s="356" t="s">
        <v>2221</v>
      </c>
      <c r="O602" s="356" t="s">
        <v>2788</v>
      </c>
      <c r="P602" s="356" t="s">
        <v>3224</v>
      </c>
    </row>
    <row r="603" spans="1:18" x14ac:dyDescent="0.35">
      <c r="A603" s="357">
        <v>602</v>
      </c>
      <c r="B603" s="357">
        <v>81</v>
      </c>
      <c r="C603" s="357">
        <v>10</v>
      </c>
      <c r="D603" s="357" t="str">
        <f>IF(①申請書!$E$2=B603,"連携","")</f>
        <v/>
      </c>
      <c r="E603" s="356" t="str">
        <f>IF(D603="","",COUNTIF($D$2:D603,"連携"))</f>
        <v/>
      </c>
      <c r="F603" s="357">
        <v>91662</v>
      </c>
      <c r="G603" s="356" t="s">
        <v>203</v>
      </c>
      <c r="H603" s="356" t="s">
        <v>3220</v>
      </c>
      <c r="I603" s="356" t="s">
        <v>1554</v>
      </c>
      <c r="J603" s="357" t="s">
        <v>1813</v>
      </c>
      <c r="K603" s="357">
        <v>2619600154</v>
      </c>
      <c r="L603" s="357" t="s">
        <v>3225</v>
      </c>
      <c r="M603" s="356" t="s">
        <v>711</v>
      </c>
      <c r="N603" s="356" t="s">
        <v>3226</v>
      </c>
      <c r="O603" s="356" t="s">
        <v>2788</v>
      </c>
      <c r="P603" s="356" t="s">
        <v>3227</v>
      </c>
    </row>
    <row r="604" spans="1:18" x14ac:dyDescent="0.35">
      <c r="A604" s="357">
        <v>603</v>
      </c>
      <c r="B604" s="357">
        <v>81</v>
      </c>
      <c r="C604" s="357">
        <v>11</v>
      </c>
      <c r="D604" s="357" t="str">
        <f>IF(①申請書!$E$2=B604,"連携","")</f>
        <v/>
      </c>
      <c r="E604" s="356" t="str">
        <f>IF(D604="","",COUNTIF($D$2:D604,"連携"))</f>
        <v/>
      </c>
      <c r="F604" s="357">
        <v>91689</v>
      </c>
      <c r="G604" s="356" t="s">
        <v>203</v>
      </c>
      <c r="H604" s="356" t="s">
        <v>3220</v>
      </c>
      <c r="I604" s="356" t="s">
        <v>1556</v>
      </c>
      <c r="J604" s="357" t="s">
        <v>1815</v>
      </c>
      <c r="K604" s="357">
        <v>2614101075</v>
      </c>
      <c r="L604" s="357" t="s">
        <v>1555</v>
      </c>
      <c r="M604" s="356" t="s">
        <v>695</v>
      </c>
      <c r="N604" s="356" t="s">
        <v>3228</v>
      </c>
      <c r="O604" s="356" t="s">
        <v>2788</v>
      </c>
      <c r="P604" s="356" t="s">
        <v>3229</v>
      </c>
    </row>
    <row r="605" spans="1:18" x14ac:dyDescent="0.35">
      <c r="A605" s="357">
        <v>604</v>
      </c>
      <c r="B605" s="357">
        <v>81</v>
      </c>
      <c r="C605" s="357">
        <v>12</v>
      </c>
      <c r="D605" s="357" t="str">
        <f>IF(①申請書!$E$2=B605,"連携","")</f>
        <v/>
      </c>
      <c r="E605" s="356" t="str">
        <f>IF(D605="","",COUNTIF($D$2:D605,"連携"))</f>
        <v/>
      </c>
      <c r="F605" s="357">
        <v>91693</v>
      </c>
      <c r="G605" s="356" t="s">
        <v>203</v>
      </c>
      <c r="H605" s="356" t="s">
        <v>3220</v>
      </c>
      <c r="I605" s="356" t="s">
        <v>3230</v>
      </c>
      <c r="J605" s="357" t="s">
        <v>1818</v>
      </c>
      <c r="K605" s="357">
        <v>2713202600</v>
      </c>
      <c r="L605" s="357" t="s">
        <v>698</v>
      </c>
      <c r="M605" s="356" t="s">
        <v>658</v>
      </c>
      <c r="N605" s="356" t="s">
        <v>2222</v>
      </c>
      <c r="O605" s="356" t="s">
        <v>2788</v>
      </c>
      <c r="P605" s="356" t="s">
        <v>3231</v>
      </c>
    </row>
    <row r="606" spans="1:18" x14ac:dyDescent="0.35">
      <c r="A606" s="357">
        <v>605</v>
      </c>
      <c r="B606" s="357">
        <v>81</v>
      </c>
      <c r="C606" s="357">
        <v>13</v>
      </c>
      <c r="D606" s="357" t="str">
        <f>IF(①申請書!$E$2=B606,"連携","")</f>
        <v/>
      </c>
      <c r="E606" s="356" t="str">
        <f>IF(D606="","",COUNTIF($D$2:D606,"連携"))</f>
        <v/>
      </c>
      <c r="F606" s="357">
        <v>91696</v>
      </c>
      <c r="G606" s="356" t="s">
        <v>203</v>
      </c>
      <c r="H606" s="356" t="s">
        <v>3220</v>
      </c>
      <c r="I606" s="356" t="s">
        <v>3232</v>
      </c>
      <c r="J606" s="357" t="s">
        <v>1820</v>
      </c>
      <c r="K606" s="357">
        <v>2619700038</v>
      </c>
      <c r="L606" s="357" t="s">
        <v>700</v>
      </c>
      <c r="M606" s="356" t="s">
        <v>655</v>
      </c>
      <c r="N606" s="356" t="s">
        <v>3233</v>
      </c>
      <c r="O606" s="356" t="s">
        <v>2788</v>
      </c>
      <c r="P606" s="356" t="s">
        <v>3234</v>
      </c>
    </row>
    <row r="607" spans="1:18" x14ac:dyDescent="0.35">
      <c r="A607" s="357">
        <v>606</v>
      </c>
      <c r="B607" s="357">
        <v>81</v>
      </c>
      <c r="C607" s="357">
        <v>14</v>
      </c>
      <c r="D607" s="357" t="str">
        <f>IF(①申請書!$E$2=B607,"連携","")</f>
        <v/>
      </c>
      <c r="E607" s="356" t="str">
        <f>IF(D607="","",COUNTIF($D$2:D607,"連携"))</f>
        <v/>
      </c>
      <c r="F607" s="357">
        <v>91926</v>
      </c>
      <c r="G607" s="356" t="s">
        <v>203</v>
      </c>
      <c r="H607" s="356" t="s">
        <v>3220</v>
      </c>
      <c r="I607" s="356" t="s">
        <v>223</v>
      </c>
      <c r="J607" s="357" t="s">
        <v>1822</v>
      </c>
      <c r="K607" s="357">
        <v>2619700012</v>
      </c>
      <c r="L607" s="357" t="s">
        <v>699</v>
      </c>
      <c r="M607" s="356" t="s">
        <v>658</v>
      </c>
      <c r="N607" s="356" t="s">
        <v>2223</v>
      </c>
      <c r="O607" s="356" t="s">
        <v>2802</v>
      </c>
      <c r="P607" s="356" t="s">
        <v>3235</v>
      </c>
    </row>
    <row r="608" spans="1:18" x14ac:dyDescent="0.35">
      <c r="A608" s="357">
        <v>607</v>
      </c>
      <c r="B608" s="357">
        <v>81</v>
      </c>
      <c r="C608" s="357">
        <v>15</v>
      </c>
      <c r="D608" s="357" t="str">
        <f>IF(①申請書!$E$2=B608,"連携","")</f>
        <v/>
      </c>
      <c r="E608" s="356" t="str">
        <f>IF(D608="","",COUNTIF($D$2:D608,"連携"))</f>
        <v/>
      </c>
      <c r="F608" s="357">
        <v>92036</v>
      </c>
      <c r="G608" s="356" t="s">
        <v>203</v>
      </c>
      <c r="H608" s="356" t="s">
        <v>3220</v>
      </c>
      <c r="I608" s="356" t="s">
        <v>2224</v>
      </c>
      <c r="J608" s="357" t="s">
        <v>1824</v>
      </c>
      <c r="K608" s="357">
        <v>2510401322</v>
      </c>
      <c r="L608" s="357" t="s">
        <v>1597</v>
      </c>
      <c r="M608" s="356" t="s">
        <v>655</v>
      </c>
      <c r="N608" s="356" t="s">
        <v>2225</v>
      </c>
      <c r="O608" s="356" t="s">
        <v>2788</v>
      </c>
      <c r="P608" s="356" t="s">
        <v>2226</v>
      </c>
    </row>
    <row r="609" spans="1:18" x14ac:dyDescent="0.35">
      <c r="A609" s="357">
        <v>608</v>
      </c>
      <c r="B609" s="357">
        <v>81</v>
      </c>
      <c r="C609" s="357">
        <v>16</v>
      </c>
      <c r="D609" s="357" t="str">
        <f>IF(①申請書!$E$2=B609,"連携","")</f>
        <v/>
      </c>
      <c r="E609" s="356" t="str">
        <f>IF(D609="","",COUNTIF($D$2:D609,"連携"))</f>
        <v/>
      </c>
      <c r="F609" s="357">
        <v>92037</v>
      </c>
      <c r="G609" s="356" t="s">
        <v>203</v>
      </c>
      <c r="H609" s="356" t="s">
        <v>3220</v>
      </c>
      <c r="I609" s="356" t="s">
        <v>220</v>
      </c>
      <c r="J609" s="357" t="s">
        <v>1826</v>
      </c>
      <c r="K609" s="357">
        <v>2619600212</v>
      </c>
      <c r="L609" s="357" t="s">
        <v>688</v>
      </c>
      <c r="M609" s="356" t="s">
        <v>658</v>
      </c>
      <c r="N609" s="356" t="s">
        <v>2227</v>
      </c>
      <c r="O609" s="356" t="s">
        <v>2788</v>
      </c>
      <c r="P609" s="356" t="s">
        <v>3236</v>
      </c>
    </row>
    <row r="610" spans="1:18" x14ac:dyDescent="0.35">
      <c r="A610" s="357">
        <v>609</v>
      </c>
      <c r="B610" s="357">
        <v>81</v>
      </c>
      <c r="C610" s="357">
        <v>17</v>
      </c>
      <c r="D610" s="357" t="str">
        <f>IF(①申請書!$E$2=B610,"連携","")</f>
        <v/>
      </c>
      <c r="E610" s="356" t="str">
        <f>IF(D610="","",COUNTIF($D$2:D610,"連携"))</f>
        <v/>
      </c>
      <c r="F610" s="357">
        <v>92128</v>
      </c>
      <c r="G610" s="356" t="s">
        <v>203</v>
      </c>
      <c r="H610" s="356" t="s">
        <v>3220</v>
      </c>
      <c r="I610" s="356" t="s">
        <v>696</v>
      </c>
      <c r="J610" s="357" t="s">
        <v>1867</v>
      </c>
      <c r="K610" s="357">
        <v>2511200194</v>
      </c>
      <c r="L610" s="357" t="s">
        <v>697</v>
      </c>
      <c r="M610" s="356" t="s">
        <v>658</v>
      </c>
      <c r="N610" s="356" t="s">
        <v>2228</v>
      </c>
      <c r="O610" s="356" t="s">
        <v>2788</v>
      </c>
      <c r="P610" s="356" t="s">
        <v>3237</v>
      </c>
    </row>
    <row r="611" spans="1:18" x14ac:dyDescent="0.35">
      <c r="A611" s="357">
        <v>610</v>
      </c>
      <c r="B611" s="357">
        <v>81</v>
      </c>
      <c r="C611" s="357">
        <v>18</v>
      </c>
      <c r="D611" s="357" t="str">
        <f>IF(①申請書!$E$2=B611,"連携","")</f>
        <v/>
      </c>
      <c r="E611" s="356" t="str">
        <f>IF(D611="","",COUNTIF($D$2:D611,"連携"))</f>
        <v/>
      </c>
      <c r="F611" s="357">
        <v>92129</v>
      </c>
      <c r="G611" s="356" t="s">
        <v>203</v>
      </c>
      <c r="H611" s="356" t="s">
        <v>3220</v>
      </c>
      <c r="I611" s="356" t="s">
        <v>681</v>
      </c>
      <c r="J611" s="357" t="s">
        <v>1868</v>
      </c>
      <c r="K611" s="357">
        <v>2910110309</v>
      </c>
      <c r="L611" s="357" t="s">
        <v>682</v>
      </c>
      <c r="M611" s="356" t="s">
        <v>658</v>
      </c>
      <c r="N611" s="356" t="s">
        <v>2229</v>
      </c>
      <c r="O611" s="356" t="s">
        <v>2788</v>
      </c>
      <c r="P611" s="356" t="s">
        <v>3238</v>
      </c>
    </row>
    <row r="612" spans="1:18" ht="18" x14ac:dyDescent="0.35">
      <c r="A612" s="352">
        <v>611</v>
      </c>
      <c r="B612" s="353">
        <v>82</v>
      </c>
      <c r="C612" s="353">
        <v>0</v>
      </c>
      <c r="D612" s="353"/>
      <c r="E612" s="354" t="str">
        <f>IF(D612="","",COUNTIF($D$2:D612,"連携"))</f>
        <v/>
      </c>
      <c r="F612" s="353">
        <v>91006</v>
      </c>
      <c r="G612" s="354" t="s">
        <v>203</v>
      </c>
      <c r="H612" s="354" t="s">
        <v>2673</v>
      </c>
      <c r="I612" s="354" t="s">
        <v>742</v>
      </c>
      <c r="J612" s="353" t="s">
        <v>7</v>
      </c>
      <c r="K612" s="353">
        <v>2711700753</v>
      </c>
      <c r="L612" s="353" t="s">
        <v>743</v>
      </c>
      <c r="M612" s="354" t="s">
        <v>695</v>
      </c>
      <c r="N612" s="354" t="s">
        <v>2181</v>
      </c>
      <c r="O612" s="354" t="s">
        <v>2788</v>
      </c>
      <c r="P612" s="354" t="s">
        <v>3194</v>
      </c>
      <c r="Q612" s="355"/>
      <c r="R612" s="355"/>
    </row>
    <row r="613" spans="1:18" x14ac:dyDescent="0.35">
      <c r="A613" s="357">
        <v>612</v>
      </c>
      <c r="B613" s="357">
        <v>82</v>
      </c>
      <c r="C613" s="357">
        <v>1</v>
      </c>
      <c r="D613" s="357" t="str">
        <f>IF(①申請書!$E$2=B613,"連携","")</f>
        <v/>
      </c>
      <c r="E613" s="356" t="str">
        <f>IF(D613="","",COUNTIF($D$2:D613,"連携"))</f>
        <v/>
      </c>
      <c r="F613" s="357">
        <v>91086</v>
      </c>
      <c r="G613" s="356" t="s">
        <v>203</v>
      </c>
      <c r="H613" s="356" t="s">
        <v>2673</v>
      </c>
      <c r="I613" s="356" t="s">
        <v>240</v>
      </c>
      <c r="J613" s="357" t="s">
        <v>1797</v>
      </c>
      <c r="K613" s="357">
        <v>2712406970</v>
      </c>
      <c r="L613" s="357" t="s">
        <v>736</v>
      </c>
      <c r="M613" s="356" t="s">
        <v>695</v>
      </c>
      <c r="N613" s="356" t="s">
        <v>2251</v>
      </c>
      <c r="O613" s="356" t="s">
        <v>2788</v>
      </c>
      <c r="P613" s="356" t="s">
        <v>3190</v>
      </c>
    </row>
    <row r="614" spans="1:18" x14ac:dyDescent="0.35">
      <c r="A614" s="357">
        <v>613</v>
      </c>
      <c r="B614" s="357">
        <v>82</v>
      </c>
      <c r="C614" s="357">
        <v>2</v>
      </c>
      <c r="D614" s="357" t="str">
        <f>IF(①申請書!$E$2=B614,"連携","")</f>
        <v/>
      </c>
      <c r="E614" s="356" t="str">
        <f>IF(D614="","",COUNTIF($D$2:D614,"連携"))</f>
        <v/>
      </c>
      <c r="F614" s="357">
        <v>91110</v>
      </c>
      <c r="G614" s="356" t="s">
        <v>203</v>
      </c>
      <c r="H614" s="356" t="s">
        <v>2673</v>
      </c>
      <c r="I614" s="356" t="s">
        <v>656</v>
      </c>
      <c r="J614" s="357" t="s">
        <v>1799</v>
      </c>
      <c r="K614" s="357" t="s">
        <v>2667</v>
      </c>
      <c r="L614" s="357" t="s">
        <v>657</v>
      </c>
      <c r="M614" s="356" t="s">
        <v>658</v>
      </c>
      <c r="N614" s="356" t="s">
        <v>2173</v>
      </c>
      <c r="O614" s="356" t="s">
        <v>2788</v>
      </c>
      <c r="P614" s="356" t="s">
        <v>3191</v>
      </c>
    </row>
    <row r="615" spans="1:18" x14ac:dyDescent="0.35">
      <c r="A615" s="357">
        <v>614</v>
      </c>
      <c r="B615" s="357">
        <v>82</v>
      </c>
      <c r="C615" s="357">
        <v>3</v>
      </c>
      <c r="D615" s="357" t="str">
        <f>IF(①申請書!$E$2=B615,"連携","")</f>
        <v/>
      </c>
      <c r="E615" s="356" t="str">
        <f>IF(D615="","",COUNTIF($D$2:D615,"連携"))</f>
        <v/>
      </c>
      <c r="F615" s="357">
        <v>91474</v>
      </c>
      <c r="G615" s="356" t="s">
        <v>203</v>
      </c>
      <c r="H615" s="356" t="s">
        <v>2673</v>
      </c>
      <c r="I615" s="356" t="s">
        <v>3201</v>
      </c>
      <c r="J615" s="357" t="s">
        <v>1801</v>
      </c>
      <c r="K615" s="357">
        <v>2714107774</v>
      </c>
      <c r="L615" s="357" t="s">
        <v>754</v>
      </c>
      <c r="M615" s="356" t="s">
        <v>695</v>
      </c>
      <c r="N615" s="356" t="s">
        <v>2191</v>
      </c>
      <c r="O615" s="356" t="s">
        <v>2788</v>
      </c>
      <c r="P615" s="356" t="s">
        <v>3202</v>
      </c>
    </row>
    <row r="616" spans="1:18" x14ac:dyDescent="0.35">
      <c r="A616" s="357">
        <v>615</v>
      </c>
      <c r="B616" s="357">
        <v>82</v>
      </c>
      <c r="C616" s="357">
        <v>4</v>
      </c>
      <c r="D616" s="357" t="str">
        <f>IF(①申請書!$E$2=B616,"連携","")</f>
        <v/>
      </c>
      <c r="E616" s="356" t="str">
        <f>IF(D616="","",COUNTIF($D$2:D616,"連携"))</f>
        <v/>
      </c>
      <c r="F616" s="357">
        <v>91479</v>
      </c>
      <c r="G616" s="356" t="s">
        <v>203</v>
      </c>
      <c r="H616" s="356" t="s">
        <v>2673</v>
      </c>
      <c r="I616" s="356" t="s">
        <v>212</v>
      </c>
      <c r="J616" s="357" t="s">
        <v>1803</v>
      </c>
      <c r="K616" s="357">
        <v>2910801121</v>
      </c>
      <c r="L616" s="357" t="s">
        <v>672</v>
      </c>
      <c r="M616" s="356" t="s">
        <v>668</v>
      </c>
      <c r="N616" s="356" t="s">
        <v>2192</v>
      </c>
      <c r="O616" s="356" t="s">
        <v>2802</v>
      </c>
      <c r="P616" s="356" t="s">
        <v>1365</v>
      </c>
    </row>
    <row r="617" spans="1:18" x14ac:dyDescent="0.35">
      <c r="A617" s="357">
        <v>616</v>
      </c>
      <c r="B617" s="357">
        <v>82</v>
      </c>
      <c r="C617" s="357">
        <v>5</v>
      </c>
      <c r="D617" s="357" t="str">
        <f>IF(①申請書!$E$2=B617,"連携","")</f>
        <v/>
      </c>
      <c r="E617" s="356" t="str">
        <f>IF(D617="","",COUNTIF($D$2:D617,"連携"))</f>
        <v/>
      </c>
      <c r="F617" s="357">
        <v>91743</v>
      </c>
      <c r="G617" s="356" t="s">
        <v>203</v>
      </c>
      <c r="H617" s="356" t="s">
        <v>2673</v>
      </c>
      <c r="I617" s="356" t="s">
        <v>1570</v>
      </c>
      <c r="J617" s="357" t="s">
        <v>1804</v>
      </c>
      <c r="K617" s="357">
        <v>2710201381</v>
      </c>
      <c r="L617" s="357" t="s">
        <v>758</v>
      </c>
      <c r="M617" s="356" t="s">
        <v>695</v>
      </c>
      <c r="N617" s="356" t="s">
        <v>2202</v>
      </c>
      <c r="O617" s="356" t="s">
        <v>2802</v>
      </c>
      <c r="P617" s="356" t="s">
        <v>2203</v>
      </c>
    </row>
    <row r="618" spans="1:18" x14ac:dyDescent="0.35">
      <c r="A618" s="357">
        <v>617</v>
      </c>
      <c r="B618" s="357">
        <v>82</v>
      </c>
      <c r="C618" s="357">
        <v>6</v>
      </c>
      <c r="D618" s="357" t="str">
        <f>IF(①申請書!$E$2=B618,"連携","")</f>
        <v/>
      </c>
      <c r="E618" s="356" t="str">
        <f>IF(D618="","",COUNTIF($D$2:D618,"連携"))</f>
        <v/>
      </c>
      <c r="F618" s="357">
        <v>91880</v>
      </c>
      <c r="G618" s="356" t="s">
        <v>203</v>
      </c>
      <c r="H618" s="356" t="s">
        <v>2673</v>
      </c>
      <c r="I618" s="356" t="s">
        <v>755</v>
      </c>
      <c r="J618" s="357" t="s">
        <v>1805</v>
      </c>
      <c r="K618" s="357">
        <v>2714406135</v>
      </c>
      <c r="L618" s="357" t="s">
        <v>756</v>
      </c>
      <c r="M618" s="356" t="s">
        <v>695</v>
      </c>
      <c r="N618" s="356" t="s">
        <v>2207</v>
      </c>
      <c r="O618" s="356" t="s">
        <v>2788</v>
      </c>
      <c r="P618" s="356" t="s">
        <v>3215</v>
      </c>
    </row>
    <row r="619" spans="1:18" ht="18" x14ac:dyDescent="0.35">
      <c r="A619" s="352">
        <v>618</v>
      </c>
      <c r="B619" s="353">
        <v>83</v>
      </c>
      <c r="C619" s="353">
        <v>0</v>
      </c>
      <c r="D619" s="353"/>
      <c r="E619" s="354" t="str">
        <f>IF(D619="","",COUNTIF($D$2:D619,"連携"))</f>
        <v/>
      </c>
      <c r="F619" s="353">
        <v>91064</v>
      </c>
      <c r="G619" s="354" t="s">
        <v>203</v>
      </c>
      <c r="H619" s="354" t="s">
        <v>2676</v>
      </c>
      <c r="I619" s="354" t="s">
        <v>746</v>
      </c>
      <c r="J619" s="353" t="s">
        <v>7</v>
      </c>
      <c r="K619" s="353">
        <v>2716100314</v>
      </c>
      <c r="L619" s="353" t="s">
        <v>747</v>
      </c>
      <c r="M619" s="354" t="s">
        <v>695</v>
      </c>
      <c r="N619" s="354" t="s">
        <v>2267</v>
      </c>
      <c r="O619" s="354" t="s">
        <v>2788</v>
      </c>
      <c r="P619" s="354" t="s">
        <v>3185</v>
      </c>
      <c r="Q619" s="355"/>
      <c r="R619" s="355"/>
    </row>
    <row r="620" spans="1:18" ht="18" x14ac:dyDescent="0.35">
      <c r="A620" s="357">
        <v>619</v>
      </c>
      <c r="B620" s="359">
        <v>84</v>
      </c>
      <c r="C620" s="359">
        <v>0</v>
      </c>
      <c r="D620" s="359"/>
      <c r="E620" s="360" t="str">
        <f>IF(D620="","",COUNTIF($D$2:D620,"連携"))</f>
        <v/>
      </c>
      <c r="F620" s="359">
        <v>91086</v>
      </c>
      <c r="G620" s="360" t="s">
        <v>203</v>
      </c>
      <c r="H620" s="360" t="s">
        <v>2678</v>
      </c>
      <c r="I620" s="360" t="s">
        <v>240</v>
      </c>
      <c r="J620" s="359" t="s">
        <v>7</v>
      </c>
      <c r="K620" s="359">
        <v>2712406970</v>
      </c>
      <c r="L620" s="359" t="s">
        <v>736</v>
      </c>
      <c r="M620" s="360" t="s">
        <v>695</v>
      </c>
      <c r="N620" s="360" t="s">
        <v>2251</v>
      </c>
      <c r="O620" s="360" t="s">
        <v>2788</v>
      </c>
      <c r="P620" s="360" t="s">
        <v>3190</v>
      </c>
    </row>
    <row r="621" spans="1:18" x14ac:dyDescent="0.35">
      <c r="A621" s="357">
        <v>620</v>
      </c>
      <c r="B621" s="357">
        <v>84</v>
      </c>
      <c r="C621" s="357">
        <v>1</v>
      </c>
      <c r="D621" s="357" t="str">
        <f>IF(①申請書!$E$2=B621,"連携","")</f>
        <v/>
      </c>
      <c r="E621" s="356" t="str">
        <f>IF(D621="","",COUNTIF($D$2:D621,"連携"))</f>
        <v/>
      </c>
      <c r="F621" s="357">
        <v>91006</v>
      </c>
      <c r="G621" s="356" t="s">
        <v>203</v>
      </c>
      <c r="H621" s="356" t="s">
        <v>2678</v>
      </c>
      <c r="I621" s="356" t="s">
        <v>742</v>
      </c>
      <c r="J621" s="357" t="s">
        <v>1797</v>
      </c>
      <c r="K621" s="357">
        <v>2711700753</v>
      </c>
      <c r="L621" s="357" t="s">
        <v>743</v>
      </c>
      <c r="M621" s="356" t="s">
        <v>695</v>
      </c>
      <c r="N621" s="356" t="s">
        <v>2181</v>
      </c>
      <c r="O621" s="356" t="s">
        <v>2788</v>
      </c>
      <c r="P621" s="356" t="s">
        <v>3194</v>
      </c>
    </row>
    <row r="622" spans="1:18" x14ac:dyDescent="0.35">
      <c r="A622" s="357">
        <v>621</v>
      </c>
      <c r="B622" s="357">
        <v>84</v>
      </c>
      <c r="C622" s="357">
        <v>2</v>
      </c>
      <c r="D622" s="357" t="str">
        <f>IF(①申請書!$E$2=B622,"連携","")</f>
        <v/>
      </c>
      <c r="E622" s="356" t="str">
        <f>IF(D622="","",COUNTIF($D$2:D622,"連携"))</f>
        <v/>
      </c>
      <c r="F622" s="357">
        <v>91282</v>
      </c>
      <c r="G622" s="356" t="s">
        <v>203</v>
      </c>
      <c r="H622" s="356" t="s">
        <v>2678</v>
      </c>
      <c r="I622" s="356" t="s">
        <v>713</v>
      </c>
      <c r="J622" s="357" t="s">
        <v>1799</v>
      </c>
      <c r="K622" s="357">
        <v>2719409506</v>
      </c>
      <c r="L622" s="357" t="s">
        <v>714</v>
      </c>
      <c r="M622" s="356" t="s">
        <v>695</v>
      </c>
      <c r="N622" s="356" t="s">
        <v>2237</v>
      </c>
      <c r="O622" s="356" t="s">
        <v>2788</v>
      </c>
      <c r="P622" s="356" t="s">
        <v>3239</v>
      </c>
    </row>
    <row r="623" spans="1:18" x14ac:dyDescent="0.35">
      <c r="A623" s="357">
        <v>622</v>
      </c>
      <c r="B623" s="357">
        <v>84</v>
      </c>
      <c r="C623" s="357">
        <v>3</v>
      </c>
      <c r="D623" s="357" t="str">
        <f>IF(①申請書!$E$2=B623,"連携","")</f>
        <v/>
      </c>
      <c r="E623" s="356" t="str">
        <f>IF(D623="","",COUNTIF($D$2:D623,"連携"))</f>
        <v/>
      </c>
      <c r="F623" s="357">
        <v>91474</v>
      </c>
      <c r="G623" s="356" t="s">
        <v>203</v>
      </c>
      <c r="H623" s="356" t="s">
        <v>2678</v>
      </c>
      <c r="I623" s="356" t="s">
        <v>3201</v>
      </c>
      <c r="J623" s="357" t="s">
        <v>1801</v>
      </c>
      <c r="K623" s="357">
        <v>2714107774</v>
      </c>
      <c r="L623" s="357" t="s">
        <v>754</v>
      </c>
      <c r="M623" s="356" t="s">
        <v>695</v>
      </c>
      <c r="N623" s="356" t="s">
        <v>2191</v>
      </c>
      <c r="O623" s="356" t="s">
        <v>2788</v>
      </c>
      <c r="P623" s="356" t="s">
        <v>3202</v>
      </c>
    </row>
    <row r="624" spans="1:18" x14ac:dyDescent="0.35">
      <c r="A624" s="357">
        <v>623</v>
      </c>
      <c r="B624" s="357">
        <v>84</v>
      </c>
      <c r="C624" s="357">
        <v>4</v>
      </c>
      <c r="D624" s="357" t="str">
        <f>IF(①申請書!$E$2=B624,"連携","")</f>
        <v/>
      </c>
      <c r="E624" s="356" t="str">
        <f>IF(D624="","",COUNTIF($D$2:D624,"連携"))</f>
        <v/>
      </c>
      <c r="F624" s="357">
        <v>91694</v>
      </c>
      <c r="G624" s="356" t="s">
        <v>203</v>
      </c>
      <c r="H624" s="356" t="s">
        <v>2678</v>
      </c>
      <c r="I624" s="356" t="s">
        <v>204</v>
      </c>
      <c r="J624" s="357" t="s">
        <v>1803</v>
      </c>
      <c r="K624" s="357">
        <v>2510701101</v>
      </c>
      <c r="L624" s="357" t="s">
        <v>654</v>
      </c>
      <c r="M624" s="356" t="s">
        <v>655</v>
      </c>
      <c r="N624" s="356" t="s">
        <v>2174</v>
      </c>
      <c r="O624" s="356" t="s">
        <v>2802</v>
      </c>
      <c r="P624" s="356" t="s">
        <v>1376</v>
      </c>
    </row>
    <row r="625" spans="1:18" x14ac:dyDescent="0.35">
      <c r="A625" s="357">
        <v>624</v>
      </c>
      <c r="B625" s="357">
        <v>84</v>
      </c>
      <c r="C625" s="357">
        <v>5</v>
      </c>
      <c r="D625" s="357" t="str">
        <f>IF(①申請書!$E$2=B625,"連携","")</f>
        <v/>
      </c>
      <c r="E625" s="356" t="str">
        <f>IF(D625="","",COUNTIF($D$2:D625,"連携"))</f>
        <v/>
      </c>
      <c r="F625" s="357">
        <v>92098</v>
      </c>
      <c r="G625" s="356" t="s">
        <v>203</v>
      </c>
      <c r="H625" s="356" t="s">
        <v>2678</v>
      </c>
      <c r="I625" s="356" t="s">
        <v>245</v>
      </c>
      <c r="J625" s="357" t="s">
        <v>1804</v>
      </c>
      <c r="K625" s="357">
        <v>2710305653</v>
      </c>
      <c r="L625" s="357" t="s">
        <v>741</v>
      </c>
      <c r="M625" s="356" t="s">
        <v>695</v>
      </c>
      <c r="N625" s="356" t="s">
        <v>2263</v>
      </c>
      <c r="O625" s="356" t="s">
        <v>2788</v>
      </c>
      <c r="P625" s="356" t="s">
        <v>3240</v>
      </c>
    </row>
    <row r="626" spans="1:18" x14ac:dyDescent="0.35">
      <c r="A626" s="357">
        <v>625</v>
      </c>
      <c r="B626" s="357">
        <v>84</v>
      </c>
      <c r="C626" s="357">
        <v>6</v>
      </c>
      <c r="D626" s="357" t="str">
        <f>IF(①申請書!$E$2=B626,"連携","")</f>
        <v/>
      </c>
      <c r="E626" s="356" t="str">
        <f>IF(D626="","",COUNTIF($D$2:D626,"連携"))</f>
        <v/>
      </c>
      <c r="F626" s="357">
        <v>92191</v>
      </c>
      <c r="G626" s="356" t="s">
        <v>203</v>
      </c>
      <c r="H626" s="356" t="s">
        <v>2678</v>
      </c>
      <c r="I626" s="356" t="s">
        <v>246</v>
      </c>
      <c r="J626" s="357" t="s">
        <v>1805</v>
      </c>
      <c r="K626" s="357">
        <v>2713200703</v>
      </c>
      <c r="L626" s="357" t="s">
        <v>1610</v>
      </c>
      <c r="M626" s="356" t="s">
        <v>695</v>
      </c>
      <c r="N626" s="356" t="s">
        <v>2264</v>
      </c>
      <c r="O626" s="356" t="s">
        <v>2788</v>
      </c>
      <c r="P626" s="356" t="s">
        <v>1404</v>
      </c>
    </row>
    <row r="627" spans="1:18" ht="18" x14ac:dyDescent="0.35">
      <c r="A627" s="352">
        <v>626</v>
      </c>
      <c r="B627" s="353">
        <v>85</v>
      </c>
      <c r="C627" s="353">
        <v>0</v>
      </c>
      <c r="D627" s="353"/>
      <c r="E627" s="354" t="str">
        <f>IF(D627="","",COUNTIF($D$2:D627,"連携"))</f>
        <v/>
      </c>
      <c r="F627" s="353">
        <v>91114</v>
      </c>
      <c r="G627" s="354" t="s">
        <v>203</v>
      </c>
      <c r="H627" s="354" t="s">
        <v>2680</v>
      </c>
      <c r="I627" s="354" t="s">
        <v>260</v>
      </c>
      <c r="J627" s="353" t="s">
        <v>7</v>
      </c>
      <c r="K627" s="353">
        <v>2719300119</v>
      </c>
      <c r="L627" s="353" t="s">
        <v>781</v>
      </c>
      <c r="M627" s="354" t="s">
        <v>695</v>
      </c>
      <c r="N627" s="354" t="s">
        <v>2293</v>
      </c>
      <c r="O627" s="354" t="s">
        <v>2788</v>
      </c>
      <c r="P627" s="354" t="s">
        <v>3241</v>
      </c>
      <c r="Q627" s="355"/>
      <c r="R627" s="355"/>
    </row>
    <row r="628" spans="1:18" x14ac:dyDescent="0.35">
      <c r="A628" s="357">
        <v>627</v>
      </c>
      <c r="B628" s="357">
        <v>85</v>
      </c>
      <c r="C628" s="357">
        <v>1</v>
      </c>
      <c r="D628" s="357" t="str">
        <f>IF(①申請書!$E$2=B628,"連携","")</f>
        <v/>
      </c>
      <c r="E628" s="356" t="str">
        <f>IF(D628="","",COUNTIF($D$2:D628,"連携"))</f>
        <v/>
      </c>
      <c r="F628" s="357">
        <v>91194</v>
      </c>
      <c r="G628" s="356" t="s">
        <v>203</v>
      </c>
      <c r="H628" s="356" t="s">
        <v>2680</v>
      </c>
      <c r="I628" s="356" t="s">
        <v>255</v>
      </c>
      <c r="J628" s="357" t="s">
        <v>1797</v>
      </c>
      <c r="K628" s="357">
        <v>2719800233</v>
      </c>
      <c r="L628" s="357" t="s">
        <v>763</v>
      </c>
      <c r="M628" s="356" t="s">
        <v>695</v>
      </c>
      <c r="N628" s="356" t="s">
        <v>2274</v>
      </c>
      <c r="O628" s="356" t="s">
        <v>2802</v>
      </c>
      <c r="P628" s="356" t="s">
        <v>1343</v>
      </c>
    </row>
    <row r="629" spans="1:18" x14ac:dyDescent="0.35">
      <c r="A629" s="357">
        <v>628</v>
      </c>
      <c r="B629" s="357">
        <v>85</v>
      </c>
      <c r="C629" s="357">
        <v>2</v>
      </c>
      <c r="D629" s="357" t="str">
        <f>IF(①申請書!$E$2=B629,"連携","")</f>
        <v/>
      </c>
      <c r="E629" s="356" t="str">
        <f>IF(D629="","",COUNTIF($D$2:D629,"連携"))</f>
        <v/>
      </c>
      <c r="F629" s="357">
        <v>91688</v>
      </c>
      <c r="G629" s="356" t="s">
        <v>203</v>
      </c>
      <c r="H629" s="356" t="s">
        <v>2680</v>
      </c>
      <c r="I629" s="356" t="s">
        <v>782</v>
      </c>
      <c r="J629" s="357" t="s">
        <v>1799</v>
      </c>
      <c r="K629" s="357">
        <v>2910301296</v>
      </c>
      <c r="L629" s="357" t="s">
        <v>783</v>
      </c>
      <c r="M629" s="356" t="s">
        <v>668</v>
      </c>
      <c r="N629" s="356" t="s">
        <v>3242</v>
      </c>
      <c r="O629" s="356" t="s">
        <v>2802</v>
      </c>
      <c r="P629" s="356" t="s">
        <v>3243</v>
      </c>
    </row>
    <row r="630" spans="1:18" x14ac:dyDescent="0.35">
      <c r="A630" s="357">
        <v>629</v>
      </c>
      <c r="B630" s="357">
        <v>85</v>
      </c>
      <c r="C630" s="357">
        <v>3</v>
      </c>
      <c r="D630" s="357" t="str">
        <f>IF(①申請書!$E$2=B630,"連携","")</f>
        <v/>
      </c>
      <c r="E630" s="356" t="str">
        <f>IF(D630="","",COUNTIF($D$2:D630,"連携"))</f>
        <v/>
      </c>
      <c r="F630" s="357">
        <v>92096</v>
      </c>
      <c r="G630" s="356" t="s">
        <v>203</v>
      </c>
      <c r="H630" s="356" t="s">
        <v>2680</v>
      </c>
      <c r="I630" s="356" t="s">
        <v>776</v>
      </c>
      <c r="J630" s="357" t="s">
        <v>1801</v>
      </c>
      <c r="K630" s="357">
        <v>2713802094</v>
      </c>
      <c r="L630" s="357" t="s">
        <v>777</v>
      </c>
      <c r="M630" s="356" t="s">
        <v>695</v>
      </c>
      <c r="N630" s="356" t="s">
        <v>2292</v>
      </c>
      <c r="O630" s="356" t="s">
        <v>2802</v>
      </c>
      <c r="P630" s="356" t="s">
        <v>3244</v>
      </c>
    </row>
    <row r="631" spans="1:18" ht="18" x14ac:dyDescent="0.35">
      <c r="A631" s="352">
        <v>630</v>
      </c>
      <c r="B631" s="353">
        <v>86</v>
      </c>
      <c r="C631" s="353">
        <v>0</v>
      </c>
      <c r="D631" s="353"/>
      <c r="E631" s="354" t="str">
        <f>IF(D631="","",COUNTIF($D$2:D631,"連携"))</f>
        <v/>
      </c>
      <c r="F631" s="353">
        <v>91275</v>
      </c>
      <c r="G631" s="354" t="s">
        <v>203</v>
      </c>
      <c r="H631" s="354" t="s">
        <v>2682</v>
      </c>
      <c r="I631" s="354" t="s">
        <v>241</v>
      </c>
      <c r="J631" s="353" t="s">
        <v>7</v>
      </c>
      <c r="K631" s="353">
        <v>2710900503</v>
      </c>
      <c r="L631" s="353" t="s">
        <v>2252</v>
      </c>
      <c r="M631" s="354" t="s">
        <v>695</v>
      </c>
      <c r="N631" s="354" t="s">
        <v>2253</v>
      </c>
      <c r="O631" s="354" t="s">
        <v>2802</v>
      </c>
      <c r="P631" s="354" t="s">
        <v>3245</v>
      </c>
      <c r="Q631" s="355"/>
      <c r="R631" s="355"/>
    </row>
    <row r="632" spans="1:18" x14ac:dyDescent="0.35">
      <c r="A632" s="357">
        <v>631</v>
      </c>
      <c r="B632" s="357">
        <v>86</v>
      </c>
      <c r="C632" s="357">
        <v>1</v>
      </c>
      <c r="D632" s="357" t="str">
        <f>IF(①申請書!$E$2=B632,"連携","")</f>
        <v/>
      </c>
      <c r="E632" s="356" t="str">
        <f>IF(D632="","",COUNTIF($D$2:D632,"連携"))</f>
        <v/>
      </c>
      <c r="F632" s="357">
        <v>91269</v>
      </c>
      <c r="G632" s="356" t="s">
        <v>297</v>
      </c>
      <c r="H632" s="356" t="s">
        <v>2682</v>
      </c>
      <c r="I632" s="356" t="s">
        <v>567</v>
      </c>
      <c r="J632" s="357" t="s">
        <v>1797</v>
      </c>
      <c r="K632" s="357">
        <v>4610120687</v>
      </c>
      <c r="L632" s="357" t="s">
        <v>568</v>
      </c>
      <c r="M632" s="356" t="s">
        <v>569</v>
      </c>
      <c r="N632" s="356" t="s">
        <v>2064</v>
      </c>
      <c r="O632" s="356" t="s">
        <v>2788</v>
      </c>
      <c r="P632" s="356" t="s">
        <v>2979</v>
      </c>
    </row>
    <row r="633" spans="1:18" x14ac:dyDescent="0.35">
      <c r="A633" s="357">
        <v>632</v>
      </c>
      <c r="B633" s="357">
        <v>86</v>
      </c>
      <c r="C633" s="357">
        <v>2</v>
      </c>
      <c r="D633" s="357" t="str">
        <f>IF(①申請書!$E$2=B633,"連携","")</f>
        <v/>
      </c>
      <c r="E633" s="356" t="str">
        <f>IF(D633="","",COUNTIF($D$2:D633,"連携"))</f>
        <v/>
      </c>
      <c r="F633" s="357">
        <v>91282</v>
      </c>
      <c r="G633" s="356" t="s">
        <v>203</v>
      </c>
      <c r="H633" s="356" t="s">
        <v>2682</v>
      </c>
      <c r="I633" s="356" t="s">
        <v>713</v>
      </c>
      <c r="J633" s="357" t="s">
        <v>1799</v>
      </c>
      <c r="K633" s="357">
        <v>2719900025</v>
      </c>
      <c r="L633" s="357" t="s">
        <v>714</v>
      </c>
      <c r="M633" s="356" t="s">
        <v>695</v>
      </c>
      <c r="N633" s="356" t="s">
        <v>2237</v>
      </c>
      <c r="O633" s="356" t="s">
        <v>2788</v>
      </c>
      <c r="P633" s="356" t="s">
        <v>3239</v>
      </c>
    </row>
    <row r="634" spans="1:18" x14ac:dyDescent="0.35">
      <c r="A634" s="357">
        <v>633</v>
      </c>
      <c r="B634" s="357">
        <v>86</v>
      </c>
      <c r="C634" s="357">
        <v>3</v>
      </c>
      <c r="D634" s="357" t="str">
        <f>IF(①申請書!$E$2=B634,"連携","")</f>
        <v/>
      </c>
      <c r="E634" s="356" t="str">
        <f>IF(D634="","",COUNTIF($D$2:D634,"連携"))</f>
        <v/>
      </c>
      <c r="F634" s="357">
        <v>91521</v>
      </c>
      <c r="G634" s="356" t="s">
        <v>203</v>
      </c>
      <c r="H634" s="356" t="s">
        <v>2682</v>
      </c>
      <c r="I634" s="356" t="s">
        <v>244</v>
      </c>
      <c r="J634" s="357" t="s">
        <v>1801</v>
      </c>
      <c r="K634" s="357">
        <v>2710900438</v>
      </c>
      <c r="L634" s="357" t="s">
        <v>1539</v>
      </c>
      <c r="M634" s="356" t="s">
        <v>695</v>
      </c>
      <c r="N634" s="356" t="s">
        <v>2255</v>
      </c>
      <c r="O634" s="356" t="s">
        <v>2802</v>
      </c>
      <c r="P634" s="356" t="s">
        <v>3246</v>
      </c>
    </row>
    <row r="635" spans="1:18" x14ac:dyDescent="0.35">
      <c r="A635" s="357">
        <v>634</v>
      </c>
      <c r="B635" s="357">
        <v>86</v>
      </c>
      <c r="C635" s="357">
        <v>4</v>
      </c>
      <c r="D635" s="357" t="str">
        <f>IF(①申請書!$E$2=B635,"連携","")</f>
        <v/>
      </c>
      <c r="E635" s="356" t="str">
        <f>IF(D635="","",COUNTIF($D$2:D635,"連携"))</f>
        <v/>
      </c>
      <c r="F635" s="357">
        <v>91697</v>
      </c>
      <c r="G635" s="356" t="s">
        <v>203</v>
      </c>
      <c r="H635" s="356" t="s">
        <v>2682</v>
      </c>
      <c r="I635" s="356" t="s">
        <v>242</v>
      </c>
      <c r="J635" s="357" t="s">
        <v>1803</v>
      </c>
      <c r="K635" s="357">
        <v>2719801421</v>
      </c>
      <c r="L635" s="357" t="s">
        <v>737</v>
      </c>
      <c r="M635" s="356" t="s">
        <v>695</v>
      </c>
      <c r="N635" s="356" t="s">
        <v>2256</v>
      </c>
      <c r="O635" s="356" t="s">
        <v>2802</v>
      </c>
      <c r="P635" s="356" t="s">
        <v>3247</v>
      </c>
    </row>
    <row r="636" spans="1:18" x14ac:dyDescent="0.35">
      <c r="A636" s="357">
        <v>635</v>
      </c>
      <c r="B636" s="357">
        <v>86</v>
      </c>
      <c r="C636" s="357">
        <v>5</v>
      </c>
      <c r="D636" s="357" t="str">
        <f>IF(①申請書!$E$2=B636,"連携","")</f>
        <v/>
      </c>
      <c r="E636" s="356" t="str">
        <f>IF(D636="","",COUNTIF($D$2:D636,"連携"))</f>
        <v/>
      </c>
      <c r="F636" s="357">
        <v>91741</v>
      </c>
      <c r="G636" s="356" t="s">
        <v>203</v>
      </c>
      <c r="H636" s="356" t="s">
        <v>2682</v>
      </c>
      <c r="I636" s="356" t="s">
        <v>228</v>
      </c>
      <c r="J636" s="357" t="s">
        <v>1804</v>
      </c>
      <c r="K636" s="357">
        <v>2712408174</v>
      </c>
      <c r="L636" s="357" t="s">
        <v>1569</v>
      </c>
      <c r="M636" s="356" t="s">
        <v>695</v>
      </c>
      <c r="N636" s="356" t="s">
        <v>2257</v>
      </c>
      <c r="O636" s="356" t="s">
        <v>2788</v>
      </c>
      <c r="P636" s="356" t="s">
        <v>1379</v>
      </c>
    </row>
    <row r="637" spans="1:18" x14ac:dyDescent="0.35">
      <c r="A637" s="357">
        <v>636</v>
      </c>
      <c r="B637" s="357">
        <v>86</v>
      </c>
      <c r="C637" s="357">
        <v>6</v>
      </c>
      <c r="D637" s="357" t="str">
        <f>IF(①申請書!$E$2=B637,"連携","")</f>
        <v/>
      </c>
      <c r="E637" s="356" t="str">
        <f>IF(D637="","",COUNTIF($D$2:D637,"連携"))</f>
        <v/>
      </c>
      <c r="F637" s="357">
        <v>91749</v>
      </c>
      <c r="G637" s="356" t="s">
        <v>203</v>
      </c>
      <c r="H637" s="356" t="s">
        <v>2682</v>
      </c>
      <c r="I637" s="356" t="s">
        <v>243</v>
      </c>
      <c r="J637" s="357" t="s">
        <v>1805</v>
      </c>
      <c r="K637" s="357">
        <v>2510107374</v>
      </c>
      <c r="L637" s="357" t="s">
        <v>738</v>
      </c>
      <c r="M637" s="356" t="s">
        <v>695</v>
      </c>
      <c r="N637" s="356" t="s">
        <v>2258</v>
      </c>
      <c r="O637" s="356" t="s">
        <v>2802</v>
      </c>
      <c r="P637" s="356" t="s">
        <v>1382</v>
      </c>
    </row>
    <row r="638" spans="1:18" x14ac:dyDescent="0.35">
      <c r="A638" s="357">
        <v>637</v>
      </c>
      <c r="B638" s="357">
        <v>86</v>
      </c>
      <c r="C638" s="357">
        <v>7</v>
      </c>
      <c r="D638" s="357" t="str">
        <f>IF(①申請書!$E$2=B638,"連携","")</f>
        <v/>
      </c>
      <c r="E638" s="356" t="str">
        <f>IF(D638="","",COUNTIF($D$2:D638,"連携"))</f>
        <v/>
      </c>
      <c r="F638" s="357">
        <v>91754</v>
      </c>
      <c r="G638" s="356" t="s">
        <v>203</v>
      </c>
      <c r="H638" s="356" t="s">
        <v>2682</v>
      </c>
      <c r="I638" s="356" t="s">
        <v>3248</v>
      </c>
      <c r="J638" s="357" t="s">
        <v>1807</v>
      </c>
      <c r="K638" s="357">
        <v>2719409506</v>
      </c>
      <c r="L638" s="357" t="s">
        <v>1572</v>
      </c>
      <c r="M638" s="356" t="s">
        <v>695</v>
      </c>
      <c r="N638" s="356" t="s">
        <v>3249</v>
      </c>
      <c r="O638" s="356" t="s">
        <v>2802</v>
      </c>
      <c r="P638" s="356" t="s">
        <v>3250</v>
      </c>
    </row>
    <row r="639" spans="1:18" x14ac:dyDescent="0.35">
      <c r="A639" s="357">
        <v>638</v>
      </c>
      <c r="B639" s="357">
        <v>86</v>
      </c>
      <c r="C639" s="357">
        <v>8</v>
      </c>
      <c r="D639" s="357" t="str">
        <f>IF(①申請書!$E$2=B639,"連携","")</f>
        <v/>
      </c>
      <c r="E639" s="356" t="str">
        <f>IF(D639="","",COUNTIF($D$2:D639,"連携"))</f>
        <v/>
      </c>
      <c r="F639" s="357">
        <v>91876</v>
      </c>
      <c r="G639" s="356" t="s">
        <v>203</v>
      </c>
      <c r="H639" s="356" t="s">
        <v>2682</v>
      </c>
      <c r="I639" s="356" t="s">
        <v>2259</v>
      </c>
      <c r="J639" s="357" t="s">
        <v>1809</v>
      </c>
      <c r="K639" s="357">
        <v>2713802102</v>
      </c>
      <c r="L639" s="357" t="s">
        <v>1589</v>
      </c>
      <c r="M639" s="356" t="s">
        <v>655</v>
      </c>
      <c r="N639" s="356" t="s">
        <v>2260</v>
      </c>
      <c r="O639" s="356" t="s">
        <v>2788</v>
      </c>
      <c r="P639" s="356" t="s">
        <v>2261</v>
      </c>
    </row>
    <row r="640" spans="1:18" x14ac:dyDescent="0.35">
      <c r="A640" s="357">
        <v>639</v>
      </c>
      <c r="B640" s="357">
        <v>86</v>
      </c>
      <c r="C640" s="357">
        <v>9</v>
      </c>
      <c r="D640" s="357" t="str">
        <f>IF(①申請書!$E$2=B640,"連携","")</f>
        <v/>
      </c>
      <c r="E640" s="356" t="str">
        <f>IF(D640="","",COUNTIF($D$2:D640,"連携"))</f>
        <v/>
      </c>
      <c r="F640" s="357">
        <v>91877</v>
      </c>
      <c r="G640" s="356" t="s">
        <v>203</v>
      </c>
      <c r="H640" s="356" t="s">
        <v>2682</v>
      </c>
      <c r="I640" s="356" t="s">
        <v>728</v>
      </c>
      <c r="J640" s="357" t="s">
        <v>1811</v>
      </c>
      <c r="K640" s="357">
        <v>2719600153</v>
      </c>
      <c r="L640" s="357" t="s">
        <v>729</v>
      </c>
      <c r="M640" s="356" t="s">
        <v>695</v>
      </c>
      <c r="N640" s="356" t="s">
        <v>2247</v>
      </c>
      <c r="O640" s="356" t="s">
        <v>2788</v>
      </c>
      <c r="P640" s="356" t="s">
        <v>3251</v>
      </c>
    </row>
    <row r="641" spans="1:18" x14ac:dyDescent="0.35">
      <c r="A641" s="357">
        <v>640</v>
      </c>
      <c r="B641" s="357">
        <v>86</v>
      </c>
      <c r="C641" s="357">
        <v>10</v>
      </c>
      <c r="D641" s="357" t="str">
        <f>IF(①申請書!$E$2=B641,"連携","")</f>
        <v/>
      </c>
      <c r="E641" s="356" t="str">
        <f>IF(D641="","",COUNTIF($D$2:D641,"連携"))</f>
        <v/>
      </c>
      <c r="F641" s="357">
        <v>91983</v>
      </c>
      <c r="G641" s="356" t="s">
        <v>203</v>
      </c>
      <c r="H641" s="356" t="s">
        <v>2682</v>
      </c>
      <c r="I641" s="356" t="s">
        <v>739</v>
      </c>
      <c r="J641" s="357" t="s">
        <v>1813</v>
      </c>
      <c r="K641" s="357">
        <v>2710903218</v>
      </c>
      <c r="L641" s="357" t="s">
        <v>740</v>
      </c>
      <c r="M641" s="356" t="s">
        <v>695</v>
      </c>
      <c r="N641" s="356" t="s">
        <v>2262</v>
      </c>
      <c r="O641" s="356" t="s">
        <v>2788</v>
      </c>
      <c r="P641" s="356" t="s">
        <v>3252</v>
      </c>
    </row>
    <row r="642" spans="1:18" ht="18" x14ac:dyDescent="0.35">
      <c r="A642" s="352">
        <v>641</v>
      </c>
      <c r="B642" s="353">
        <v>87</v>
      </c>
      <c r="C642" s="353">
        <v>0</v>
      </c>
      <c r="D642" s="353"/>
      <c r="E642" s="354" t="str">
        <f>IF(D642="","",COUNTIF($D$2:D642,"連携"))</f>
        <v/>
      </c>
      <c r="F642" s="353">
        <v>91278</v>
      </c>
      <c r="G642" s="354" t="s">
        <v>203</v>
      </c>
      <c r="H642" s="354" t="s">
        <v>2684</v>
      </c>
      <c r="I642" s="354" t="s">
        <v>247</v>
      </c>
      <c r="J642" s="353" t="s">
        <v>7</v>
      </c>
      <c r="K642" s="353">
        <v>2715204364</v>
      </c>
      <c r="L642" s="353" t="s">
        <v>744</v>
      </c>
      <c r="M642" s="354" t="s">
        <v>695</v>
      </c>
      <c r="N642" s="354" t="s">
        <v>2265</v>
      </c>
      <c r="O642" s="354" t="s">
        <v>2788</v>
      </c>
      <c r="P642" s="354" t="s">
        <v>3253</v>
      </c>
      <c r="Q642" s="355"/>
      <c r="R642" s="355"/>
    </row>
    <row r="643" spans="1:18" x14ac:dyDescent="0.35">
      <c r="A643" s="357">
        <v>642</v>
      </c>
      <c r="B643" s="357">
        <v>87</v>
      </c>
      <c r="C643" s="357">
        <v>1</v>
      </c>
      <c r="D643" s="357" t="str">
        <f>IF(①申請書!$E$2=B643,"連携","")</f>
        <v/>
      </c>
      <c r="E643" s="356" t="str">
        <f>IF(D643="","",COUNTIF($D$2:D643,"連携"))</f>
        <v/>
      </c>
      <c r="F643" s="357">
        <v>91279</v>
      </c>
      <c r="G643" s="356" t="s">
        <v>203</v>
      </c>
      <c r="H643" s="356" t="s">
        <v>2684</v>
      </c>
      <c r="I643" s="356" t="s">
        <v>248</v>
      </c>
      <c r="J643" s="357" t="s">
        <v>1797</v>
      </c>
      <c r="K643" s="357">
        <v>2712306360</v>
      </c>
      <c r="L643" s="357" t="s">
        <v>745</v>
      </c>
      <c r="M643" s="356" t="s">
        <v>695</v>
      </c>
      <c r="N643" s="356" t="s">
        <v>2266</v>
      </c>
      <c r="O643" s="356" t="s">
        <v>2788</v>
      </c>
      <c r="P643" s="356" t="s">
        <v>3254</v>
      </c>
    </row>
    <row r="644" spans="1:18" ht="18" x14ac:dyDescent="0.35">
      <c r="A644" s="352">
        <v>643</v>
      </c>
      <c r="B644" s="353">
        <v>88</v>
      </c>
      <c r="C644" s="353">
        <v>0</v>
      </c>
      <c r="D644" s="353"/>
      <c r="E644" s="354" t="str">
        <f>IF(D644="","",COUNTIF($D$2:D644,"連携"))</f>
        <v/>
      </c>
      <c r="F644" s="353">
        <v>91279</v>
      </c>
      <c r="G644" s="354" t="s">
        <v>203</v>
      </c>
      <c r="H644" s="354" t="s">
        <v>2686</v>
      </c>
      <c r="I644" s="354" t="s">
        <v>248</v>
      </c>
      <c r="J644" s="353" t="s">
        <v>7</v>
      </c>
      <c r="K644" s="353">
        <v>2712306360</v>
      </c>
      <c r="L644" s="353" t="s">
        <v>745</v>
      </c>
      <c r="M644" s="354" t="s">
        <v>695</v>
      </c>
      <c r="N644" s="354" t="s">
        <v>2266</v>
      </c>
      <c r="O644" s="354" t="s">
        <v>2788</v>
      </c>
      <c r="P644" s="354" t="s">
        <v>3254</v>
      </c>
      <c r="Q644" s="355"/>
      <c r="R644" s="355"/>
    </row>
    <row r="645" spans="1:18" x14ac:dyDescent="0.35">
      <c r="A645" s="357">
        <v>644</v>
      </c>
      <c r="B645" s="357">
        <v>88</v>
      </c>
      <c r="C645" s="357">
        <v>1</v>
      </c>
      <c r="D645" s="357" t="str">
        <f>IF(①申請書!$E$2=B645,"連携","")</f>
        <v/>
      </c>
      <c r="E645" s="356" t="str">
        <f>IF(D645="","",COUNTIF($D$2:D645,"連携"))</f>
        <v/>
      </c>
      <c r="F645" s="357">
        <v>91219</v>
      </c>
      <c r="G645" s="356" t="s">
        <v>203</v>
      </c>
      <c r="H645" s="356" t="s">
        <v>2686</v>
      </c>
      <c r="I645" s="356" t="s">
        <v>748</v>
      </c>
      <c r="J645" s="357" t="s">
        <v>1797</v>
      </c>
      <c r="K645" s="357">
        <v>2714107535</v>
      </c>
      <c r="L645" s="357" t="s">
        <v>749</v>
      </c>
      <c r="M645" s="356" t="s">
        <v>695</v>
      </c>
      <c r="N645" s="356" t="s">
        <v>2268</v>
      </c>
      <c r="O645" s="356" t="s">
        <v>2788</v>
      </c>
      <c r="P645" s="356" t="s">
        <v>3255</v>
      </c>
    </row>
    <row r="646" spans="1:18" x14ac:dyDescent="0.35">
      <c r="A646" s="357">
        <v>645</v>
      </c>
      <c r="B646" s="357">
        <v>88</v>
      </c>
      <c r="C646" s="357">
        <v>2</v>
      </c>
      <c r="D646" s="357" t="str">
        <f>IF(①申請書!$E$2=B646,"連携","")</f>
        <v/>
      </c>
      <c r="E646" s="356" t="str">
        <f>IF(D646="","",COUNTIF($D$2:D646,"連携"))</f>
        <v/>
      </c>
      <c r="F646" s="357">
        <v>91271</v>
      </c>
      <c r="G646" s="356" t="s">
        <v>203</v>
      </c>
      <c r="H646" s="356" t="s">
        <v>2686</v>
      </c>
      <c r="I646" s="356" t="s">
        <v>251</v>
      </c>
      <c r="J646" s="357" t="s">
        <v>1799</v>
      </c>
      <c r="K646" s="357">
        <v>2715902504</v>
      </c>
      <c r="L646" s="357" t="s">
        <v>753</v>
      </c>
      <c r="M646" s="356" t="s">
        <v>695</v>
      </c>
      <c r="N646" s="356" t="s">
        <v>2269</v>
      </c>
      <c r="O646" s="356" t="s">
        <v>2802</v>
      </c>
      <c r="P646" s="356" t="s">
        <v>3256</v>
      </c>
    </row>
    <row r="647" spans="1:18" x14ac:dyDescent="0.35">
      <c r="A647" s="357">
        <v>646</v>
      </c>
      <c r="B647" s="357">
        <v>88</v>
      </c>
      <c r="C647" s="357">
        <v>3</v>
      </c>
      <c r="D647" s="357" t="str">
        <f>IF(①申請書!$E$2=B647,"連携","")</f>
        <v/>
      </c>
      <c r="E647" s="356" t="str">
        <f>IF(D647="","",COUNTIF($D$2:D647,"連携"))</f>
        <v/>
      </c>
      <c r="F647" s="357">
        <v>91278</v>
      </c>
      <c r="G647" s="356" t="s">
        <v>203</v>
      </c>
      <c r="H647" s="356" t="s">
        <v>2686</v>
      </c>
      <c r="I647" s="356" t="s">
        <v>247</v>
      </c>
      <c r="J647" s="357" t="s">
        <v>1801</v>
      </c>
      <c r="K647" s="357">
        <v>2715204364</v>
      </c>
      <c r="L647" s="357" t="s">
        <v>744</v>
      </c>
      <c r="M647" s="356" t="s">
        <v>695</v>
      </c>
      <c r="N647" s="356" t="s">
        <v>2265</v>
      </c>
      <c r="O647" s="356" t="s">
        <v>2788</v>
      </c>
      <c r="P647" s="356" t="s">
        <v>3253</v>
      </c>
    </row>
    <row r="648" spans="1:18" x14ac:dyDescent="0.35">
      <c r="A648" s="357">
        <v>647</v>
      </c>
      <c r="B648" s="357">
        <v>88</v>
      </c>
      <c r="C648" s="357">
        <v>4</v>
      </c>
      <c r="D648" s="357" t="str">
        <f>IF(①申請書!$E$2=B648,"連携","")</f>
        <v/>
      </c>
      <c r="E648" s="356" t="str">
        <f>IF(D648="","",COUNTIF($D$2:D648,"連携"))</f>
        <v/>
      </c>
      <c r="F648" s="357">
        <v>91289</v>
      </c>
      <c r="G648" s="356" t="s">
        <v>203</v>
      </c>
      <c r="H648" s="356" t="s">
        <v>2686</v>
      </c>
      <c r="I648" s="356" t="s">
        <v>3257</v>
      </c>
      <c r="J648" s="357" t="s">
        <v>1803</v>
      </c>
      <c r="K648" s="357">
        <v>2719600070</v>
      </c>
      <c r="L648" s="357" t="s">
        <v>727</v>
      </c>
      <c r="M648" s="356" t="s">
        <v>695</v>
      </c>
      <c r="N648" s="356" t="s">
        <v>3258</v>
      </c>
      <c r="O648" s="356" t="s">
        <v>2788</v>
      </c>
      <c r="P648" s="356" t="s">
        <v>3259</v>
      </c>
    </row>
    <row r="649" spans="1:18" x14ac:dyDescent="0.35">
      <c r="A649" s="357">
        <v>648</v>
      </c>
      <c r="B649" s="357">
        <v>88</v>
      </c>
      <c r="C649" s="357">
        <v>5</v>
      </c>
      <c r="D649" s="357" t="str">
        <f>IF(①申請書!$E$2=B649,"連携","")</f>
        <v/>
      </c>
      <c r="E649" s="356" t="str">
        <f>IF(D649="","",COUNTIF($D$2:D649,"連携"))</f>
        <v/>
      </c>
      <c r="F649" s="357">
        <v>91392</v>
      </c>
      <c r="G649" s="356" t="s">
        <v>203</v>
      </c>
      <c r="H649" s="356" t="s">
        <v>2686</v>
      </c>
      <c r="I649" s="356" t="s">
        <v>252</v>
      </c>
      <c r="J649" s="357" t="s">
        <v>1804</v>
      </c>
      <c r="K649" s="357">
        <v>2713007421</v>
      </c>
      <c r="L649" s="357" t="s">
        <v>726</v>
      </c>
      <c r="M649" s="356" t="s">
        <v>695</v>
      </c>
      <c r="N649" s="356" t="s">
        <v>2244</v>
      </c>
      <c r="O649" s="356" t="s">
        <v>2788</v>
      </c>
      <c r="P649" s="356" t="s">
        <v>3260</v>
      </c>
    </row>
    <row r="650" spans="1:18" x14ac:dyDescent="0.35">
      <c r="A650" s="357">
        <v>649</v>
      </c>
      <c r="B650" s="357">
        <v>88</v>
      </c>
      <c r="C650" s="357">
        <v>6</v>
      </c>
      <c r="D650" s="357" t="str">
        <f>IF(①申請書!$E$2=B650,"連携","")</f>
        <v/>
      </c>
      <c r="E650" s="356" t="str">
        <f>IF(D650="","",COUNTIF($D$2:D650,"連携"))</f>
        <v/>
      </c>
      <c r="F650" s="357">
        <v>91400</v>
      </c>
      <c r="G650" s="356" t="s">
        <v>203</v>
      </c>
      <c r="H650" s="356" t="s">
        <v>2686</v>
      </c>
      <c r="I650" s="356" t="s">
        <v>250</v>
      </c>
      <c r="J650" s="357" t="s">
        <v>1805</v>
      </c>
      <c r="K650" s="357">
        <v>2710503612</v>
      </c>
      <c r="L650" s="357" t="s">
        <v>750</v>
      </c>
      <c r="M650" s="356" t="s">
        <v>695</v>
      </c>
      <c r="N650" s="356" t="s">
        <v>2270</v>
      </c>
      <c r="O650" s="356" t="s">
        <v>2788</v>
      </c>
      <c r="P650" s="356" t="s">
        <v>3261</v>
      </c>
    </row>
    <row r="651" spans="1:18" x14ac:dyDescent="0.35">
      <c r="A651" s="357">
        <v>650</v>
      </c>
      <c r="B651" s="357">
        <v>88</v>
      </c>
      <c r="C651" s="357">
        <v>7</v>
      </c>
      <c r="D651" s="357" t="str">
        <f>IF(①申請書!$E$2=B651,"連携","")</f>
        <v/>
      </c>
      <c r="E651" s="356" t="str">
        <f>IF(D651="","",COUNTIF($D$2:D651,"連携"))</f>
        <v/>
      </c>
      <c r="F651" s="357">
        <v>91628</v>
      </c>
      <c r="G651" s="356" t="s">
        <v>203</v>
      </c>
      <c r="H651" s="356" t="s">
        <v>2686</v>
      </c>
      <c r="I651" s="356" t="s">
        <v>751</v>
      </c>
      <c r="J651" s="357" t="s">
        <v>1807</v>
      </c>
      <c r="K651" s="357">
        <v>2715005787</v>
      </c>
      <c r="L651" s="357" t="s">
        <v>752</v>
      </c>
      <c r="M651" s="356" t="s">
        <v>695</v>
      </c>
      <c r="N651" s="356" t="s">
        <v>2271</v>
      </c>
      <c r="O651" s="356" t="s">
        <v>2802</v>
      </c>
      <c r="P651" s="356" t="s">
        <v>3262</v>
      </c>
    </row>
    <row r="652" spans="1:18" x14ac:dyDescent="0.35">
      <c r="A652" s="357">
        <v>651</v>
      </c>
      <c r="B652" s="357">
        <v>88</v>
      </c>
      <c r="C652" s="357">
        <v>8</v>
      </c>
      <c r="D652" s="357" t="str">
        <f>IF(①申請書!$E$2=B652,"連携","")</f>
        <v/>
      </c>
      <c r="E652" s="356" t="str">
        <f>IF(D652="","",COUNTIF($D$2:D652,"連携"))</f>
        <v/>
      </c>
      <c r="F652" s="357">
        <v>92496</v>
      </c>
      <c r="G652" s="356" t="s">
        <v>3032</v>
      </c>
      <c r="H652" s="356" t="s">
        <v>2686</v>
      </c>
      <c r="I652" s="356" t="s">
        <v>3263</v>
      </c>
      <c r="J652" s="357" t="s">
        <v>1809</v>
      </c>
      <c r="K652" s="357">
        <v>2710602182</v>
      </c>
      <c r="L652" s="357" t="s">
        <v>3264</v>
      </c>
      <c r="M652" s="356" t="s">
        <v>3035</v>
      </c>
      <c r="N652" s="356" t="s">
        <v>3265</v>
      </c>
      <c r="O652" s="356" t="s">
        <v>2788</v>
      </c>
      <c r="P652" s="356" t="s">
        <v>3266</v>
      </c>
    </row>
    <row r="653" spans="1:18" ht="18" x14ac:dyDescent="0.35">
      <c r="A653" s="352">
        <v>652</v>
      </c>
      <c r="B653" s="353">
        <v>89</v>
      </c>
      <c r="C653" s="353">
        <v>0</v>
      </c>
      <c r="D653" s="353"/>
      <c r="E653" s="354" t="str">
        <f>IF(D653="","",COUNTIF($D$2:D653,"連携"))</f>
        <v/>
      </c>
      <c r="F653" s="353">
        <v>91281</v>
      </c>
      <c r="G653" s="354" t="s">
        <v>203</v>
      </c>
      <c r="H653" s="354" t="s">
        <v>2688</v>
      </c>
      <c r="I653" s="354" t="s">
        <v>239</v>
      </c>
      <c r="J653" s="353" t="s">
        <v>7</v>
      </c>
      <c r="K653" s="353">
        <v>2719900249</v>
      </c>
      <c r="L653" s="353" t="s">
        <v>735</v>
      </c>
      <c r="M653" s="354" t="s">
        <v>695</v>
      </c>
      <c r="N653" s="354" t="s">
        <v>2254</v>
      </c>
      <c r="O653" s="354" t="s">
        <v>2788</v>
      </c>
      <c r="P653" s="354" t="s">
        <v>3267</v>
      </c>
      <c r="Q653" s="355"/>
      <c r="R653" s="355"/>
    </row>
    <row r="654" spans="1:18" x14ac:dyDescent="0.35">
      <c r="A654" s="357">
        <v>653</v>
      </c>
      <c r="B654" s="357">
        <v>89</v>
      </c>
      <c r="C654" s="357">
        <v>1</v>
      </c>
      <c r="D654" s="357" t="str">
        <f>IF(①申請書!$E$2=B654,"連携","")</f>
        <v/>
      </c>
      <c r="E654" s="356" t="str">
        <f>IF(D654="","",COUNTIF($D$2:D654,"連携"))</f>
        <v/>
      </c>
      <c r="F654" s="357">
        <v>91004</v>
      </c>
      <c r="G654" s="356" t="s">
        <v>203</v>
      </c>
      <c r="H654" s="356" t="s">
        <v>2688</v>
      </c>
      <c r="I654" s="356" t="s">
        <v>759</v>
      </c>
      <c r="J654" s="357" t="s">
        <v>1797</v>
      </c>
      <c r="K654" s="357">
        <v>2714502438</v>
      </c>
      <c r="L654" s="357" t="s">
        <v>1450</v>
      </c>
      <c r="M654" s="356" t="s">
        <v>695</v>
      </c>
      <c r="N654" s="356" t="s">
        <v>3268</v>
      </c>
      <c r="O654" s="356" t="s">
        <v>2802</v>
      </c>
      <c r="P654" s="356" t="s">
        <v>3269</v>
      </c>
    </row>
    <row r="655" spans="1:18" x14ac:dyDescent="0.35">
      <c r="A655" s="357">
        <v>654</v>
      </c>
      <c r="B655" s="357">
        <v>89</v>
      </c>
      <c r="C655" s="357">
        <v>2</v>
      </c>
      <c r="D655" s="357" t="str">
        <f>IF(①申請書!$E$2=B655,"連携","")</f>
        <v/>
      </c>
      <c r="E655" s="356" t="str">
        <f>IF(D655="","",COUNTIF($D$2:D655,"連携"))</f>
        <v/>
      </c>
      <c r="F655" s="357">
        <v>91022</v>
      </c>
      <c r="G655" s="356" t="s">
        <v>47</v>
      </c>
      <c r="H655" s="356" t="s">
        <v>2688</v>
      </c>
      <c r="I655" s="356" t="s">
        <v>71</v>
      </c>
      <c r="J655" s="357" t="s">
        <v>1799</v>
      </c>
      <c r="K655" s="357">
        <v>2719801124</v>
      </c>
      <c r="L655" s="357" t="s">
        <v>1935</v>
      </c>
      <c r="M655" s="356" t="s">
        <v>407</v>
      </c>
      <c r="N655" s="356" t="s">
        <v>1936</v>
      </c>
      <c r="O655" s="356" t="s">
        <v>2788</v>
      </c>
      <c r="P655" s="356" t="s">
        <v>2922</v>
      </c>
    </row>
    <row r="656" spans="1:18" x14ac:dyDescent="0.35">
      <c r="A656" s="357">
        <v>655</v>
      </c>
      <c r="B656" s="357">
        <v>89</v>
      </c>
      <c r="C656" s="357">
        <v>3</v>
      </c>
      <c r="D656" s="357" t="str">
        <f>IF(①申請書!$E$2=B656,"連携","")</f>
        <v/>
      </c>
      <c r="E656" s="356" t="str">
        <f>IF(D656="","",COUNTIF($D$2:D656,"連携"))</f>
        <v/>
      </c>
      <c r="F656" s="357">
        <v>91064</v>
      </c>
      <c r="G656" s="356" t="s">
        <v>203</v>
      </c>
      <c r="H656" s="356" t="s">
        <v>2688</v>
      </c>
      <c r="I656" s="356" t="s">
        <v>746</v>
      </c>
      <c r="J656" s="357" t="s">
        <v>1801</v>
      </c>
      <c r="K656" s="357">
        <v>2719801504</v>
      </c>
      <c r="L656" s="357" t="s">
        <v>747</v>
      </c>
      <c r="M656" s="356" t="s">
        <v>695</v>
      </c>
      <c r="N656" s="356" t="s">
        <v>2267</v>
      </c>
      <c r="O656" s="356" t="s">
        <v>2788</v>
      </c>
      <c r="P656" s="356" t="s">
        <v>3185</v>
      </c>
    </row>
    <row r="657" spans="1:16" x14ac:dyDescent="0.35">
      <c r="A657" s="357">
        <v>656</v>
      </c>
      <c r="B657" s="357">
        <v>89</v>
      </c>
      <c r="C657" s="357">
        <v>4</v>
      </c>
      <c r="D657" s="357" t="str">
        <f>IF(①申請書!$E$2=B657,"連携","")</f>
        <v/>
      </c>
      <c r="E657" s="356" t="str">
        <f>IF(D657="","",COUNTIF($D$2:D657,"連携"))</f>
        <v/>
      </c>
      <c r="F657" s="357">
        <v>91087</v>
      </c>
      <c r="G657" s="356" t="s">
        <v>203</v>
      </c>
      <c r="H657" s="356" t="s">
        <v>2688</v>
      </c>
      <c r="I657" s="356" t="s">
        <v>716</v>
      </c>
      <c r="J657" s="357" t="s">
        <v>1803</v>
      </c>
      <c r="K657" s="357">
        <v>2710103462</v>
      </c>
      <c r="L657" s="357" t="s">
        <v>1466</v>
      </c>
      <c r="M657" s="356" t="s">
        <v>711</v>
      </c>
      <c r="N657" s="356" t="s">
        <v>2236</v>
      </c>
      <c r="O657" s="356" t="s">
        <v>2788</v>
      </c>
      <c r="P657" s="356" t="s">
        <v>3270</v>
      </c>
    </row>
    <row r="658" spans="1:16" x14ac:dyDescent="0.35">
      <c r="A658" s="357">
        <v>657</v>
      </c>
      <c r="B658" s="357">
        <v>89</v>
      </c>
      <c r="C658" s="357">
        <v>5</v>
      </c>
      <c r="D658" s="357" t="str">
        <f>IF(①申請書!$E$2=B658,"連携","")</f>
        <v/>
      </c>
      <c r="E658" s="356" t="str">
        <f>IF(D658="","",COUNTIF($D$2:D658,"連携"))</f>
        <v/>
      </c>
      <c r="F658" s="357">
        <v>91148</v>
      </c>
      <c r="G658" s="356" t="s">
        <v>47</v>
      </c>
      <c r="H658" s="356" t="s">
        <v>2688</v>
      </c>
      <c r="I658" s="356" t="s">
        <v>405</v>
      </c>
      <c r="J658" s="357" t="s">
        <v>1804</v>
      </c>
      <c r="K658" s="357">
        <v>2710203635</v>
      </c>
      <c r="L658" s="357" t="s">
        <v>406</v>
      </c>
      <c r="M658" s="356" t="s">
        <v>407</v>
      </c>
      <c r="N658" s="356" t="s">
        <v>1886</v>
      </c>
      <c r="O658" s="356" t="s">
        <v>2788</v>
      </c>
      <c r="P658" s="356" t="s">
        <v>2869</v>
      </c>
    </row>
    <row r="659" spans="1:16" x14ac:dyDescent="0.35">
      <c r="A659" s="357">
        <v>658</v>
      </c>
      <c r="B659" s="357">
        <v>89</v>
      </c>
      <c r="C659" s="357">
        <v>6</v>
      </c>
      <c r="D659" s="357" t="str">
        <f>IF(①申請書!$E$2=B659,"連携","")</f>
        <v/>
      </c>
      <c r="E659" s="356" t="str">
        <f>IF(D659="","",COUNTIF($D$2:D659,"連携"))</f>
        <v/>
      </c>
      <c r="F659" s="357">
        <v>91160</v>
      </c>
      <c r="G659" s="356" t="s">
        <v>203</v>
      </c>
      <c r="H659" s="356" t="s">
        <v>2688</v>
      </c>
      <c r="I659" s="356" t="s">
        <v>760</v>
      </c>
      <c r="J659" s="357" t="s">
        <v>1805</v>
      </c>
      <c r="K659" s="357">
        <v>2711402632</v>
      </c>
      <c r="L659" s="357" t="s">
        <v>761</v>
      </c>
      <c r="M659" s="356" t="s">
        <v>695</v>
      </c>
      <c r="N659" s="356" t="s">
        <v>2272</v>
      </c>
      <c r="O659" s="356" t="s">
        <v>2802</v>
      </c>
      <c r="P659" s="356" t="s">
        <v>3271</v>
      </c>
    </row>
    <row r="660" spans="1:16" x14ac:dyDescent="0.35">
      <c r="A660" s="357">
        <v>659</v>
      </c>
      <c r="B660" s="357">
        <v>89</v>
      </c>
      <c r="C660" s="357">
        <v>7</v>
      </c>
      <c r="D660" s="357" t="str">
        <f>IF(①申請書!$E$2=B660,"連携","")</f>
        <v/>
      </c>
      <c r="E660" s="356" t="str">
        <f>IF(D660="","",COUNTIF($D$2:D660,"連携"))</f>
        <v/>
      </c>
      <c r="F660" s="357">
        <v>91193</v>
      </c>
      <c r="G660" s="356" t="s">
        <v>203</v>
      </c>
      <c r="H660" s="356" t="s">
        <v>2688</v>
      </c>
      <c r="I660" s="356" t="s">
        <v>254</v>
      </c>
      <c r="J660" s="357" t="s">
        <v>1807</v>
      </c>
      <c r="K660" s="357">
        <v>2714405723</v>
      </c>
      <c r="L660" s="357" t="s">
        <v>762</v>
      </c>
      <c r="M660" s="356" t="s">
        <v>711</v>
      </c>
      <c r="N660" s="356" t="s">
        <v>2273</v>
      </c>
      <c r="O660" s="356" t="s">
        <v>2802</v>
      </c>
      <c r="P660" s="356" t="s">
        <v>1428</v>
      </c>
    </row>
    <row r="661" spans="1:16" x14ac:dyDescent="0.35">
      <c r="A661" s="357">
        <v>660</v>
      </c>
      <c r="B661" s="357">
        <v>89</v>
      </c>
      <c r="C661" s="357">
        <v>8</v>
      </c>
      <c r="D661" s="357" t="str">
        <f>IF(①申請書!$E$2=B661,"連携","")</f>
        <v/>
      </c>
      <c r="E661" s="356" t="str">
        <f>IF(D661="","",COUNTIF($D$2:D661,"連携"))</f>
        <v/>
      </c>
      <c r="F661" s="357">
        <v>91194</v>
      </c>
      <c r="G661" s="356" t="s">
        <v>203</v>
      </c>
      <c r="H661" s="356" t="s">
        <v>2688</v>
      </c>
      <c r="I661" s="356" t="s">
        <v>255</v>
      </c>
      <c r="J661" s="357" t="s">
        <v>1809</v>
      </c>
      <c r="K661" s="357">
        <v>1213910221</v>
      </c>
      <c r="L661" s="357" t="s">
        <v>763</v>
      </c>
      <c r="M661" s="356" t="s">
        <v>695</v>
      </c>
      <c r="N661" s="356" t="s">
        <v>2274</v>
      </c>
      <c r="O661" s="356" t="s">
        <v>2802</v>
      </c>
      <c r="P661" s="356" t="s">
        <v>1343</v>
      </c>
    </row>
    <row r="662" spans="1:16" ht="12" customHeight="1" x14ac:dyDescent="0.35">
      <c r="A662" s="357">
        <v>661</v>
      </c>
      <c r="B662" s="357">
        <v>89</v>
      </c>
      <c r="C662" s="357">
        <v>9</v>
      </c>
      <c r="D662" s="357" t="str">
        <f>IF(①申請書!$E$2=B662,"連携","")</f>
        <v/>
      </c>
      <c r="E662" s="356" t="str">
        <f>IF(D662="","",COUNTIF($D$2:D662,"連携"))</f>
        <v/>
      </c>
      <c r="F662" s="357">
        <v>91197</v>
      </c>
      <c r="G662" s="356" t="s">
        <v>203</v>
      </c>
      <c r="H662" s="356" t="s">
        <v>2688</v>
      </c>
      <c r="I662" s="356" t="s">
        <v>1489</v>
      </c>
      <c r="J662" s="357" t="s">
        <v>1811</v>
      </c>
      <c r="K662" s="357">
        <v>2711803201</v>
      </c>
      <c r="L662" s="357" t="s">
        <v>1488</v>
      </c>
      <c r="M662" s="356" t="s">
        <v>695</v>
      </c>
      <c r="N662" s="356" t="s">
        <v>3272</v>
      </c>
      <c r="O662" s="356" t="s">
        <v>2788</v>
      </c>
      <c r="P662" s="356" t="s">
        <v>3273</v>
      </c>
    </row>
    <row r="663" spans="1:16" ht="12" customHeight="1" x14ac:dyDescent="0.35">
      <c r="A663" s="357">
        <v>662</v>
      </c>
      <c r="B663" s="357">
        <v>89</v>
      </c>
      <c r="C663" s="357">
        <v>10</v>
      </c>
      <c r="D663" s="357" t="str">
        <f>IF(①申請書!$E$2=B663,"連携","")</f>
        <v/>
      </c>
      <c r="E663" s="356" t="str">
        <f>IF(D663="","",COUNTIF($D$2:D663,"連携"))</f>
        <v/>
      </c>
      <c r="F663" s="357">
        <v>91201</v>
      </c>
      <c r="G663" s="356" t="s">
        <v>203</v>
      </c>
      <c r="H663" s="356" t="s">
        <v>2688</v>
      </c>
      <c r="I663" s="356" t="s">
        <v>256</v>
      </c>
      <c r="J663" s="357" t="s">
        <v>1813</v>
      </c>
      <c r="K663" s="357">
        <v>2716100314</v>
      </c>
      <c r="L663" s="357" t="s">
        <v>764</v>
      </c>
      <c r="M663" s="356" t="s">
        <v>695</v>
      </c>
      <c r="N663" s="356" t="s">
        <v>2275</v>
      </c>
      <c r="O663" s="356" t="s">
        <v>2788</v>
      </c>
      <c r="P663" s="356" t="s">
        <v>3274</v>
      </c>
    </row>
    <row r="664" spans="1:16" x14ac:dyDescent="0.35">
      <c r="A664" s="357">
        <v>663</v>
      </c>
      <c r="B664" s="357">
        <v>89</v>
      </c>
      <c r="C664" s="357">
        <v>11</v>
      </c>
      <c r="D664" s="357" t="str">
        <f>IF(①申請書!$E$2=B664,"連携","")</f>
        <v/>
      </c>
      <c r="E664" s="356" t="str">
        <f>IF(D664="","",COUNTIF($D$2:D664,"連携"))</f>
        <v/>
      </c>
      <c r="F664" s="357">
        <v>91202</v>
      </c>
      <c r="G664" s="356" t="s">
        <v>203</v>
      </c>
      <c r="H664" s="356" t="s">
        <v>2688</v>
      </c>
      <c r="I664" s="356" t="s">
        <v>259</v>
      </c>
      <c r="J664" s="357" t="s">
        <v>1815</v>
      </c>
      <c r="K664" s="357">
        <v>2813000193</v>
      </c>
      <c r="L664" s="357" t="s">
        <v>2276</v>
      </c>
      <c r="M664" s="356" t="s">
        <v>695</v>
      </c>
      <c r="N664" s="356" t="s">
        <v>2277</v>
      </c>
      <c r="O664" s="356" t="s">
        <v>2788</v>
      </c>
      <c r="P664" s="356" t="s">
        <v>1345</v>
      </c>
    </row>
    <row r="665" spans="1:16" x14ac:dyDescent="0.35">
      <c r="A665" s="357">
        <v>664</v>
      </c>
      <c r="B665" s="357">
        <v>89</v>
      </c>
      <c r="C665" s="357">
        <v>12</v>
      </c>
      <c r="D665" s="357" t="str">
        <f>IF(①申請書!$E$2=B665,"連携","")</f>
        <v/>
      </c>
      <c r="E665" s="356" t="str">
        <f>IF(D665="","",COUNTIF($D$2:D665,"連携"))</f>
        <v/>
      </c>
      <c r="F665" s="357">
        <v>91205</v>
      </c>
      <c r="G665" s="356" t="s">
        <v>203</v>
      </c>
      <c r="H665" s="356" t="s">
        <v>2688</v>
      </c>
      <c r="I665" s="356" t="s">
        <v>258</v>
      </c>
      <c r="J665" s="357" t="s">
        <v>1818</v>
      </c>
      <c r="K665" s="357">
        <v>2714113400</v>
      </c>
      <c r="L665" s="357" t="s">
        <v>768</v>
      </c>
      <c r="M665" s="356" t="s">
        <v>695</v>
      </c>
      <c r="N665" s="356" t="s">
        <v>2278</v>
      </c>
      <c r="O665" s="356" t="s">
        <v>2788</v>
      </c>
      <c r="P665" s="356" t="s">
        <v>3275</v>
      </c>
    </row>
    <row r="666" spans="1:16" x14ac:dyDescent="0.35">
      <c r="A666" s="357">
        <v>665</v>
      </c>
      <c r="B666" s="357">
        <v>89</v>
      </c>
      <c r="C666" s="357">
        <v>13</v>
      </c>
      <c r="D666" s="357" t="str">
        <f>IF(①申請書!$E$2=B666,"連携","")</f>
        <v/>
      </c>
      <c r="E666" s="356" t="str">
        <f>IF(D666="","",COUNTIF($D$2:D666,"連携"))</f>
        <v/>
      </c>
      <c r="F666" s="357">
        <v>91262</v>
      </c>
      <c r="G666" s="356" t="s">
        <v>203</v>
      </c>
      <c r="H666" s="356" t="s">
        <v>2688</v>
      </c>
      <c r="I666" s="356" t="s">
        <v>772</v>
      </c>
      <c r="J666" s="357" t="s">
        <v>1820</v>
      </c>
      <c r="K666" s="357">
        <v>1219110057</v>
      </c>
      <c r="L666" s="357" t="s">
        <v>773</v>
      </c>
      <c r="M666" s="356" t="s">
        <v>695</v>
      </c>
      <c r="N666" s="356" t="s">
        <v>2279</v>
      </c>
      <c r="O666" s="356" t="s">
        <v>2802</v>
      </c>
      <c r="P666" s="356" t="s">
        <v>3276</v>
      </c>
    </row>
    <row r="667" spans="1:16" x14ac:dyDescent="0.35">
      <c r="A667" s="357">
        <v>666</v>
      </c>
      <c r="B667" s="357">
        <v>89</v>
      </c>
      <c r="C667" s="357">
        <v>14</v>
      </c>
      <c r="D667" s="357" t="str">
        <f>IF(①申請書!$E$2=B667,"連携","")</f>
        <v/>
      </c>
      <c r="E667" s="356" t="str">
        <f>IF(D667="","",COUNTIF($D$2:D667,"連携"))</f>
        <v/>
      </c>
      <c r="F667" s="357">
        <v>91276</v>
      </c>
      <c r="G667" s="356" t="s">
        <v>203</v>
      </c>
      <c r="H667" s="356" t="s">
        <v>2688</v>
      </c>
      <c r="I667" s="356" t="s">
        <v>771</v>
      </c>
      <c r="J667" s="357" t="s">
        <v>1822</v>
      </c>
      <c r="K667" s="357">
        <v>2719900017</v>
      </c>
      <c r="L667" s="357" t="s">
        <v>3277</v>
      </c>
      <c r="M667" s="356" t="s">
        <v>695</v>
      </c>
      <c r="N667" s="356" t="s">
        <v>3278</v>
      </c>
      <c r="O667" s="356" t="s">
        <v>2788</v>
      </c>
      <c r="P667" s="356" t="s">
        <v>3279</v>
      </c>
    </row>
    <row r="668" spans="1:16" x14ac:dyDescent="0.35">
      <c r="A668" s="357">
        <v>667</v>
      </c>
      <c r="B668" s="357">
        <v>89</v>
      </c>
      <c r="C668" s="357">
        <v>15</v>
      </c>
      <c r="D668" s="357" t="str">
        <f>IF(①申請書!$E$2=B668,"連携","")</f>
        <v/>
      </c>
      <c r="E668" s="356" t="str">
        <f>IF(D668="","",COUNTIF($D$2:D668,"連携"))</f>
        <v/>
      </c>
      <c r="F668" s="357">
        <v>91277</v>
      </c>
      <c r="G668" s="356" t="s">
        <v>203</v>
      </c>
      <c r="H668" s="356" t="s">
        <v>2688</v>
      </c>
      <c r="I668" s="356" t="s">
        <v>757</v>
      </c>
      <c r="J668" s="357" t="s">
        <v>1824</v>
      </c>
      <c r="K668" s="357">
        <v>2813302086</v>
      </c>
      <c r="L668" s="357" t="s">
        <v>758</v>
      </c>
      <c r="M668" s="356" t="s">
        <v>695</v>
      </c>
      <c r="N668" s="356" t="s">
        <v>2280</v>
      </c>
      <c r="O668" s="356" t="s">
        <v>2802</v>
      </c>
      <c r="P668" s="356" t="s">
        <v>3280</v>
      </c>
    </row>
    <row r="669" spans="1:16" x14ac:dyDescent="0.35">
      <c r="A669" s="357">
        <v>668</v>
      </c>
      <c r="B669" s="357">
        <v>89</v>
      </c>
      <c r="C669" s="357">
        <v>16</v>
      </c>
      <c r="D669" s="357" t="str">
        <f>IF(①申請書!$E$2=B669,"連携","")</f>
        <v/>
      </c>
      <c r="E669" s="356" t="str">
        <f>IF(D669="","",COUNTIF($D$2:D669,"連携"))</f>
        <v/>
      </c>
      <c r="F669" s="357">
        <v>91282</v>
      </c>
      <c r="G669" s="356" t="s">
        <v>203</v>
      </c>
      <c r="H669" s="356" t="s">
        <v>2688</v>
      </c>
      <c r="I669" s="356" t="s">
        <v>713</v>
      </c>
      <c r="J669" s="357" t="s">
        <v>1826</v>
      </c>
      <c r="K669" s="357">
        <v>2719800233</v>
      </c>
      <c r="L669" s="357" t="s">
        <v>714</v>
      </c>
      <c r="M669" s="356" t="s">
        <v>695</v>
      </c>
      <c r="N669" s="356" t="s">
        <v>2237</v>
      </c>
      <c r="O669" s="356" t="s">
        <v>2788</v>
      </c>
      <c r="P669" s="356" t="s">
        <v>3239</v>
      </c>
    </row>
    <row r="670" spans="1:16" x14ac:dyDescent="0.35">
      <c r="A670" s="357">
        <v>669</v>
      </c>
      <c r="B670" s="357">
        <v>89</v>
      </c>
      <c r="C670" s="357">
        <v>17</v>
      </c>
      <c r="D670" s="357" t="str">
        <f>IF(①申請書!$E$2=B670,"連携","")</f>
        <v/>
      </c>
      <c r="E670" s="356" t="str">
        <f>IF(D670="","",COUNTIF($D$2:D670,"連携"))</f>
        <v/>
      </c>
      <c r="F670" s="357">
        <v>91283</v>
      </c>
      <c r="G670" s="356" t="s">
        <v>203</v>
      </c>
      <c r="H670" s="356" t="s">
        <v>2688</v>
      </c>
      <c r="I670" s="356" t="s">
        <v>2281</v>
      </c>
      <c r="J670" s="357" t="s">
        <v>1867</v>
      </c>
      <c r="K670" s="357">
        <v>2716300583</v>
      </c>
      <c r="L670" s="357" t="s">
        <v>1504</v>
      </c>
      <c r="M670" s="356" t="s">
        <v>695</v>
      </c>
      <c r="N670" s="356" t="s">
        <v>2282</v>
      </c>
      <c r="O670" s="356" t="s">
        <v>2788</v>
      </c>
      <c r="P670" s="356" t="s">
        <v>3281</v>
      </c>
    </row>
    <row r="671" spans="1:16" x14ac:dyDescent="0.35">
      <c r="A671" s="357">
        <v>670</v>
      </c>
      <c r="B671" s="357">
        <v>89</v>
      </c>
      <c r="C671" s="357">
        <v>18</v>
      </c>
      <c r="D671" s="357" t="str">
        <f>IF(①申請書!$E$2=B671,"連携","")</f>
        <v/>
      </c>
      <c r="E671" s="356" t="str">
        <f>IF(D671="","",COUNTIF($D$2:D671,"連携"))</f>
        <v/>
      </c>
      <c r="F671" s="357">
        <v>91324</v>
      </c>
      <c r="G671" s="356" t="s">
        <v>203</v>
      </c>
      <c r="H671" s="356" t="s">
        <v>2688</v>
      </c>
      <c r="I671" s="356" t="s">
        <v>766</v>
      </c>
      <c r="J671" s="357" t="s">
        <v>1868</v>
      </c>
      <c r="K671" s="357">
        <v>2711609392</v>
      </c>
      <c r="L671" s="357" t="s">
        <v>767</v>
      </c>
      <c r="M671" s="356" t="s">
        <v>695</v>
      </c>
      <c r="N671" s="356" t="s">
        <v>3282</v>
      </c>
      <c r="O671" s="356" t="s">
        <v>2802</v>
      </c>
      <c r="P671" s="356" t="s">
        <v>3283</v>
      </c>
    </row>
    <row r="672" spans="1:16" x14ac:dyDescent="0.35">
      <c r="A672" s="357">
        <v>671</v>
      </c>
      <c r="B672" s="357">
        <v>89</v>
      </c>
      <c r="C672" s="357">
        <v>19</v>
      </c>
      <c r="D672" s="357" t="str">
        <f>IF(①申請書!$E$2=B672,"連携","")</f>
        <v/>
      </c>
      <c r="E672" s="356" t="str">
        <f>IF(D672="","",COUNTIF($D$2:D672,"連携"))</f>
        <v/>
      </c>
      <c r="F672" s="357">
        <v>91351</v>
      </c>
      <c r="G672" s="356" t="s">
        <v>203</v>
      </c>
      <c r="H672" s="356" t="s">
        <v>2688</v>
      </c>
      <c r="I672" s="356" t="s">
        <v>229</v>
      </c>
      <c r="J672" s="357" t="s">
        <v>1870</v>
      </c>
      <c r="K672" s="357">
        <v>2719801470</v>
      </c>
      <c r="L672" s="357" t="s">
        <v>712</v>
      </c>
      <c r="M672" s="356" t="s">
        <v>695</v>
      </c>
      <c r="N672" s="356" t="s">
        <v>2238</v>
      </c>
      <c r="O672" s="356" t="s">
        <v>2788</v>
      </c>
      <c r="P672" s="356" t="s">
        <v>1354</v>
      </c>
    </row>
    <row r="673" spans="1:18" x14ac:dyDescent="0.35">
      <c r="A673" s="357">
        <v>672</v>
      </c>
      <c r="B673" s="357">
        <v>89</v>
      </c>
      <c r="C673" s="357">
        <v>20</v>
      </c>
      <c r="D673" s="357" t="str">
        <f>IF(①申請書!$E$2=B673,"連携","")</f>
        <v/>
      </c>
      <c r="E673" s="356" t="str">
        <f>IF(D673="","",COUNTIF($D$2:D673,"連携"))</f>
        <v/>
      </c>
      <c r="F673" s="357">
        <v>91357</v>
      </c>
      <c r="G673" s="356" t="s">
        <v>145</v>
      </c>
      <c r="H673" s="356" t="s">
        <v>2688</v>
      </c>
      <c r="I673" s="356" t="s">
        <v>546</v>
      </c>
      <c r="J673" s="357" t="s">
        <v>2143</v>
      </c>
      <c r="K673" s="357">
        <v>2711607149</v>
      </c>
      <c r="L673" s="357" t="s">
        <v>547</v>
      </c>
      <c r="M673" s="356" t="s">
        <v>548</v>
      </c>
      <c r="N673" s="356" t="s">
        <v>2041</v>
      </c>
      <c r="O673" s="356" t="s">
        <v>2802</v>
      </c>
      <c r="P673" s="356" t="s">
        <v>2942</v>
      </c>
    </row>
    <row r="674" spans="1:18" x14ac:dyDescent="0.35">
      <c r="A674" s="357">
        <v>673</v>
      </c>
      <c r="B674" s="357">
        <v>89</v>
      </c>
      <c r="C674" s="357">
        <v>21</v>
      </c>
      <c r="D674" s="357" t="str">
        <f>IF(①申請書!$E$2=B674,"連携","")</f>
        <v/>
      </c>
      <c r="E674" s="356" t="str">
        <f>IF(D674="","",COUNTIF($D$2:D674,"連携"))</f>
        <v/>
      </c>
      <c r="F674" s="357">
        <v>91385</v>
      </c>
      <c r="G674" s="356" t="s">
        <v>203</v>
      </c>
      <c r="H674" s="356" t="s">
        <v>2688</v>
      </c>
      <c r="I674" s="356" t="s">
        <v>1524</v>
      </c>
      <c r="J674" s="357" t="s">
        <v>2145</v>
      </c>
      <c r="K674" s="357">
        <v>2719600021</v>
      </c>
      <c r="L674" s="357" t="s">
        <v>1523</v>
      </c>
      <c r="M674" s="356" t="s">
        <v>695</v>
      </c>
      <c r="N674" s="356" t="s">
        <v>2283</v>
      </c>
      <c r="O674" s="356" t="s">
        <v>2802</v>
      </c>
      <c r="P674" s="356" t="s">
        <v>1360</v>
      </c>
    </row>
    <row r="675" spans="1:18" x14ac:dyDescent="0.35">
      <c r="A675" s="357">
        <v>674</v>
      </c>
      <c r="B675" s="357">
        <v>89</v>
      </c>
      <c r="C675" s="357">
        <v>22</v>
      </c>
      <c r="D675" s="357" t="str">
        <f>IF(①申請書!$E$2=B675,"連携","")</f>
        <v/>
      </c>
      <c r="E675" s="356" t="str">
        <f>IF(D675="","",COUNTIF($D$2:D675,"連携"))</f>
        <v/>
      </c>
      <c r="F675" s="357">
        <v>91476</v>
      </c>
      <c r="G675" s="356" t="s">
        <v>203</v>
      </c>
      <c r="H675" s="356" t="s">
        <v>2688</v>
      </c>
      <c r="I675" s="356" t="s">
        <v>774</v>
      </c>
      <c r="J675" s="357" t="s">
        <v>2146</v>
      </c>
      <c r="K675" s="357">
        <v>2719409506</v>
      </c>
      <c r="L675" s="357" t="s">
        <v>775</v>
      </c>
      <c r="M675" s="356" t="s">
        <v>695</v>
      </c>
      <c r="N675" s="356" t="s">
        <v>2284</v>
      </c>
      <c r="O675" s="356" t="s">
        <v>2788</v>
      </c>
      <c r="P675" s="356" t="s">
        <v>3284</v>
      </c>
    </row>
    <row r="676" spans="1:18" x14ac:dyDescent="0.35">
      <c r="A676" s="357">
        <v>675</v>
      </c>
      <c r="B676" s="357">
        <v>89</v>
      </c>
      <c r="C676" s="357">
        <v>23</v>
      </c>
      <c r="D676" s="357" t="str">
        <f>IF(①申請書!$E$2=B676,"連携","")</f>
        <v/>
      </c>
      <c r="E676" s="356" t="str">
        <f>IF(D676="","",COUNTIF($D$2:D676,"連携"))</f>
        <v/>
      </c>
      <c r="F676" s="357">
        <v>91549</v>
      </c>
      <c r="G676" s="356" t="s">
        <v>203</v>
      </c>
      <c r="H676" s="356" t="s">
        <v>2688</v>
      </c>
      <c r="I676" s="356" t="s">
        <v>1544</v>
      </c>
      <c r="J676" s="357" t="s">
        <v>2148</v>
      </c>
      <c r="K676" s="357">
        <v>2712006622</v>
      </c>
      <c r="L676" s="357" t="s">
        <v>1543</v>
      </c>
      <c r="M676" s="356" t="s">
        <v>679</v>
      </c>
      <c r="N676" s="356" t="s">
        <v>2285</v>
      </c>
      <c r="O676" s="356" t="s">
        <v>2788</v>
      </c>
      <c r="P676" s="356" t="s">
        <v>2286</v>
      </c>
    </row>
    <row r="677" spans="1:18" x14ac:dyDescent="0.35">
      <c r="A677" s="357">
        <v>676</v>
      </c>
      <c r="B677" s="357">
        <v>89</v>
      </c>
      <c r="C677" s="357">
        <v>24</v>
      </c>
      <c r="D677" s="357" t="str">
        <f>IF(①申請書!$E$2=B677,"連携","")</f>
        <v/>
      </c>
      <c r="E677" s="356" t="str">
        <f>IF(D677="","",COUNTIF($D$2:D677,"連携"))</f>
        <v/>
      </c>
      <c r="F677" s="357">
        <v>91750</v>
      </c>
      <c r="G677" s="356" t="s">
        <v>203</v>
      </c>
      <c r="H677" s="356" t="s">
        <v>2688</v>
      </c>
      <c r="I677" s="356" t="s">
        <v>778</v>
      </c>
      <c r="J677" s="357" t="s">
        <v>2149</v>
      </c>
      <c r="K677" s="357">
        <v>2715013617</v>
      </c>
      <c r="L677" s="357" t="s">
        <v>779</v>
      </c>
      <c r="M677" s="356" t="s">
        <v>695</v>
      </c>
      <c r="N677" s="356" t="s">
        <v>2287</v>
      </c>
      <c r="O677" s="356" t="s">
        <v>2788</v>
      </c>
      <c r="P677" s="356" t="s">
        <v>3285</v>
      </c>
    </row>
    <row r="678" spans="1:18" x14ac:dyDescent="0.35">
      <c r="A678" s="357">
        <v>677</v>
      </c>
      <c r="B678" s="357">
        <v>89</v>
      </c>
      <c r="C678" s="357">
        <v>25</v>
      </c>
      <c r="D678" s="357" t="str">
        <f>IF(①申請書!$E$2=B678,"連携","")</f>
        <v/>
      </c>
      <c r="E678" s="356" t="str">
        <f>IF(D678="","",COUNTIF($D$2:D678,"連携"))</f>
        <v/>
      </c>
      <c r="F678" s="357">
        <v>91756</v>
      </c>
      <c r="G678" s="356" t="s">
        <v>203</v>
      </c>
      <c r="H678" s="356" t="s">
        <v>2688</v>
      </c>
      <c r="I678" s="356" t="s">
        <v>230</v>
      </c>
      <c r="J678" s="357" t="s">
        <v>2151</v>
      </c>
      <c r="K678" s="357">
        <v>2719801686</v>
      </c>
      <c r="L678" s="357" t="s">
        <v>715</v>
      </c>
      <c r="M678" s="356" t="s">
        <v>695</v>
      </c>
      <c r="N678" s="356" t="s">
        <v>2239</v>
      </c>
      <c r="O678" s="356" t="s">
        <v>2802</v>
      </c>
      <c r="P678" s="356" t="s">
        <v>3286</v>
      </c>
    </row>
    <row r="679" spans="1:18" x14ac:dyDescent="0.35">
      <c r="A679" s="357">
        <v>678</v>
      </c>
      <c r="B679" s="357">
        <v>89</v>
      </c>
      <c r="C679" s="357">
        <v>26</v>
      </c>
      <c r="D679" s="357" t="str">
        <f>IF(①申請書!$E$2=B679,"連携","")</f>
        <v/>
      </c>
      <c r="E679" s="356" t="str">
        <f>IF(D679="","",COUNTIF($D$2:D679,"連携"))</f>
        <v/>
      </c>
      <c r="F679" s="357">
        <v>91927</v>
      </c>
      <c r="G679" s="356" t="s">
        <v>203</v>
      </c>
      <c r="H679" s="356" t="s">
        <v>2688</v>
      </c>
      <c r="I679" s="356" t="s">
        <v>3287</v>
      </c>
      <c r="J679" s="357" t="s">
        <v>2152</v>
      </c>
      <c r="K679" s="357">
        <v>1618010035</v>
      </c>
      <c r="L679" s="357" t="s">
        <v>780</v>
      </c>
      <c r="M679" s="356" t="s">
        <v>695</v>
      </c>
      <c r="N679" s="356" t="s">
        <v>2288</v>
      </c>
      <c r="O679" s="356" t="s">
        <v>2788</v>
      </c>
      <c r="P679" s="356" t="s">
        <v>3288</v>
      </c>
    </row>
    <row r="680" spans="1:18" x14ac:dyDescent="0.35">
      <c r="A680" s="357">
        <v>679</v>
      </c>
      <c r="B680" s="357">
        <v>89</v>
      </c>
      <c r="C680" s="357">
        <v>27</v>
      </c>
      <c r="D680" s="357" t="str">
        <f>IF(①申請書!$E$2=B680,"連携","")</f>
        <v/>
      </c>
      <c r="E680" s="356" t="str">
        <f>IF(D680="","",COUNTIF($D$2:D680,"連携"))</f>
        <v/>
      </c>
      <c r="F680" s="357">
        <v>92045</v>
      </c>
      <c r="G680" s="356" t="s">
        <v>203</v>
      </c>
      <c r="H680" s="356" t="s">
        <v>2688</v>
      </c>
      <c r="I680" s="356" t="s">
        <v>1599</v>
      </c>
      <c r="J680" s="357" t="s">
        <v>2153</v>
      </c>
      <c r="K680" s="357">
        <v>2713802094</v>
      </c>
      <c r="L680" s="357" t="s">
        <v>1598</v>
      </c>
      <c r="M680" s="356" t="s">
        <v>695</v>
      </c>
      <c r="N680" s="356" t="s">
        <v>2289</v>
      </c>
      <c r="O680" s="356" t="s">
        <v>2788</v>
      </c>
      <c r="P680" s="356" t="s">
        <v>3289</v>
      </c>
    </row>
    <row r="681" spans="1:18" x14ac:dyDescent="0.35">
      <c r="A681" s="357">
        <v>680</v>
      </c>
      <c r="B681" s="357">
        <v>89</v>
      </c>
      <c r="C681" s="357">
        <v>28</v>
      </c>
      <c r="D681" s="357" t="str">
        <f>IF(①申請書!$E$2=B681,"連携","")</f>
        <v/>
      </c>
      <c r="E681" s="356" t="str">
        <f>IF(D681="","",COUNTIF($D$2:D681,"連携"))</f>
        <v/>
      </c>
      <c r="F681" s="357">
        <v>92095</v>
      </c>
      <c r="G681" s="356" t="s">
        <v>203</v>
      </c>
      <c r="H681" s="356" t="s">
        <v>2688</v>
      </c>
      <c r="I681" s="356" t="s">
        <v>769</v>
      </c>
      <c r="J681" s="357" t="s">
        <v>2155</v>
      </c>
      <c r="K681" s="357">
        <v>3018210595</v>
      </c>
      <c r="L681" s="357" t="s">
        <v>770</v>
      </c>
      <c r="M681" s="356" t="s">
        <v>695</v>
      </c>
      <c r="N681" s="356" t="s">
        <v>2291</v>
      </c>
      <c r="O681" s="356" t="s">
        <v>2788</v>
      </c>
      <c r="P681" s="356" t="s">
        <v>3290</v>
      </c>
    </row>
    <row r="682" spans="1:18" x14ac:dyDescent="0.35">
      <c r="A682" s="357">
        <v>681</v>
      </c>
      <c r="B682" s="357">
        <v>89</v>
      </c>
      <c r="C682" s="357">
        <v>29</v>
      </c>
      <c r="D682" s="357" t="str">
        <f>IF(①申請書!$E$2=B682,"連携","")</f>
        <v/>
      </c>
      <c r="E682" s="356" t="str">
        <f>IF(D682="","",COUNTIF($D$2:D682,"連携"))</f>
        <v/>
      </c>
      <c r="F682" s="357">
        <v>92096</v>
      </c>
      <c r="G682" s="356" t="s">
        <v>203</v>
      </c>
      <c r="H682" s="356" t="s">
        <v>2688</v>
      </c>
      <c r="I682" s="356" t="s">
        <v>776</v>
      </c>
      <c r="J682" s="357" t="s">
        <v>2157</v>
      </c>
      <c r="K682" s="357">
        <v>2711705703</v>
      </c>
      <c r="L682" s="357" t="s">
        <v>777</v>
      </c>
      <c r="M682" s="356" t="s">
        <v>695</v>
      </c>
      <c r="N682" s="356" t="s">
        <v>2292</v>
      </c>
      <c r="O682" s="356" t="s">
        <v>2802</v>
      </c>
      <c r="P682" s="356" t="s">
        <v>3244</v>
      </c>
    </row>
    <row r="683" spans="1:18" x14ac:dyDescent="0.35">
      <c r="A683" s="357">
        <v>682</v>
      </c>
      <c r="B683" s="357">
        <v>89</v>
      </c>
      <c r="C683" s="357">
        <v>30</v>
      </c>
      <c r="D683" s="357" t="str">
        <f>IF(①申請書!$E$2=B683,"連携","")</f>
        <v/>
      </c>
      <c r="E683" s="356" t="str">
        <f>IF(D683="","",COUNTIF($D$2:D683,"連携"))</f>
        <v/>
      </c>
      <c r="F683" s="357">
        <v>92480</v>
      </c>
      <c r="G683" s="356" t="s">
        <v>3032</v>
      </c>
      <c r="H683" s="356" t="s">
        <v>2688</v>
      </c>
      <c r="I683" s="356" t="s">
        <v>3291</v>
      </c>
      <c r="J683" s="357" t="s">
        <v>2159</v>
      </c>
      <c r="K683" s="357">
        <v>2714013329</v>
      </c>
      <c r="L683" s="357" t="s">
        <v>1594</v>
      </c>
      <c r="M683" s="356" t="s">
        <v>3035</v>
      </c>
      <c r="N683" s="356" t="s">
        <v>3292</v>
      </c>
      <c r="O683" s="356" t="s">
        <v>2788</v>
      </c>
      <c r="P683" s="356" t="s">
        <v>3293</v>
      </c>
    </row>
    <row r="684" spans="1:18" ht="18" x14ac:dyDescent="0.35">
      <c r="A684" s="352">
        <v>683</v>
      </c>
      <c r="B684" s="353">
        <v>90</v>
      </c>
      <c r="C684" s="353">
        <v>0</v>
      </c>
      <c r="D684" s="353"/>
      <c r="E684" s="354" t="str">
        <f>IF(D684="","",COUNTIF($D$2:D684,"連携"))</f>
        <v/>
      </c>
      <c r="F684" s="353">
        <v>91282</v>
      </c>
      <c r="G684" s="354" t="s">
        <v>203</v>
      </c>
      <c r="H684" s="354" t="s">
        <v>3294</v>
      </c>
      <c r="I684" s="354" t="s">
        <v>713</v>
      </c>
      <c r="J684" s="353" t="s">
        <v>7</v>
      </c>
      <c r="K684" s="353">
        <v>2719409506</v>
      </c>
      <c r="L684" s="353" t="s">
        <v>714</v>
      </c>
      <c r="M684" s="354" t="s">
        <v>695</v>
      </c>
      <c r="N684" s="354" t="s">
        <v>2237</v>
      </c>
      <c r="O684" s="354" t="s">
        <v>2788</v>
      </c>
      <c r="P684" s="354" t="s">
        <v>3239</v>
      </c>
      <c r="Q684" s="355"/>
      <c r="R684" s="355"/>
    </row>
    <row r="685" spans="1:18" x14ac:dyDescent="0.35">
      <c r="A685" s="357">
        <v>684</v>
      </c>
      <c r="B685" s="357">
        <v>90</v>
      </c>
      <c r="C685" s="357">
        <v>1</v>
      </c>
      <c r="D685" s="357" t="str">
        <f>IF(①申請書!$E$2=B685,"連携","")</f>
        <v/>
      </c>
      <c r="E685" s="356" t="str">
        <f>IF(D685="","",COUNTIF($D$2:D685,"連携"))</f>
        <v/>
      </c>
      <c r="F685" s="357">
        <v>91086</v>
      </c>
      <c r="G685" s="356" t="s">
        <v>203</v>
      </c>
      <c r="H685" s="356" t="s">
        <v>3294</v>
      </c>
      <c r="I685" s="356" t="s">
        <v>240</v>
      </c>
      <c r="J685" s="357" t="s">
        <v>1797</v>
      </c>
      <c r="K685" s="357">
        <v>2712406970</v>
      </c>
      <c r="L685" s="357" t="s">
        <v>736</v>
      </c>
      <c r="M685" s="356" t="s">
        <v>695</v>
      </c>
      <c r="N685" s="356" t="s">
        <v>2251</v>
      </c>
      <c r="O685" s="356" t="s">
        <v>2788</v>
      </c>
      <c r="P685" s="356" t="s">
        <v>3190</v>
      </c>
    </row>
    <row r="686" spans="1:18" x14ac:dyDescent="0.35">
      <c r="A686" s="357">
        <v>685</v>
      </c>
      <c r="B686" s="357">
        <v>90</v>
      </c>
      <c r="C686" s="357">
        <v>2</v>
      </c>
      <c r="D686" s="357" t="str">
        <f>IF(①申請書!$E$2=B686,"連携","")</f>
        <v/>
      </c>
      <c r="E686" s="356" t="str">
        <f>IF(D686="","",COUNTIF($D$2:D686,"連携"))</f>
        <v/>
      </c>
      <c r="F686" s="357">
        <v>91275</v>
      </c>
      <c r="G686" s="356" t="s">
        <v>203</v>
      </c>
      <c r="H686" s="356" t="s">
        <v>3294</v>
      </c>
      <c r="I686" s="356" t="s">
        <v>241</v>
      </c>
      <c r="J686" s="357" t="s">
        <v>1799</v>
      </c>
      <c r="K686" s="357">
        <v>2710900503</v>
      </c>
      <c r="L686" s="357" t="s">
        <v>2252</v>
      </c>
      <c r="M686" s="356" t="s">
        <v>695</v>
      </c>
      <c r="N686" s="356" t="s">
        <v>2253</v>
      </c>
      <c r="O686" s="356" t="s">
        <v>2802</v>
      </c>
      <c r="P686" s="356" t="s">
        <v>3245</v>
      </c>
    </row>
    <row r="687" spans="1:18" x14ac:dyDescent="0.35">
      <c r="A687" s="357">
        <v>686</v>
      </c>
      <c r="B687" s="357">
        <v>90</v>
      </c>
      <c r="C687" s="357">
        <v>3</v>
      </c>
      <c r="D687" s="357" t="str">
        <f>IF(①申請書!$E$2=B687,"連携","")</f>
        <v/>
      </c>
      <c r="E687" s="356" t="str">
        <f>IF(D687="","",COUNTIF($D$2:D687,"連携"))</f>
        <v/>
      </c>
      <c r="F687" s="357">
        <v>91281</v>
      </c>
      <c r="G687" s="356" t="s">
        <v>203</v>
      </c>
      <c r="H687" s="356" t="s">
        <v>3294</v>
      </c>
      <c r="I687" s="356" t="s">
        <v>239</v>
      </c>
      <c r="J687" s="357" t="s">
        <v>1801</v>
      </c>
      <c r="K687" s="357">
        <v>2719900249</v>
      </c>
      <c r="L687" s="357" t="s">
        <v>735</v>
      </c>
      <c r="M687" s="356" t="s">
        <v>695</v>
      </c>
      <c r="N687" s="356" t="s">
        <v>2254</v>
      </c>
      <c r="O687" s="356" t="s">
        <v>2788</v>
      </c>
      <c r="P687" s="356" t="s">
        <v>3267</v>
      </c>
    </row>
    <row r="688" spans="1:18" x14ac:dyDescent="0.35">
      <c r="A688" s="357">
        <v>687</v>
      </c>
      <c r="B688" s="357">
        <v>90</v>
      </c>
      <c r="C688" s="357">
        <v>4</v>
      </c>
      <c r="D688" s="357" t="str">
        <f>IF(①申請書!$E$2=B688,"連携","")</f>
        <v/>
      </c>
      <c r="E688" s="356" t="str">
        <f>IF(D688="","",COUNTIF($D$2:D688,"連携"))</f>
        <v/>
      </c>
      <c r="F688" s="357">
        <v>91335</v>
      </c>
      <c r="G688" s="356" t="s">
        <v>203</v>
      </c>
      <c r="H688" s="356" t="s">
        <v>3294</v>
      </c>
      <c r="I688" s="356" t="s">
        <v>226</v>
      </c>
      <c r="J688" s="357" t="s">
        <v>1803</v>
      </c>
      <c r="K688" s="357">
        <v>2919801833</v>
      </c>
      <c r="L688" s="357" t="s">
        <v>1517</v>
      </c>
      <c r="M688" s="356" t="s">
        <v>668</v>
      </c>
      <c r="N688" s="356" t="s">
        <v>2294</v>
      </c>
      <c r="O688" s="356" t="s">
        <v>2802</v>
      </c>
      <c r="P688" s="356" t="s">
        <v>3295</v>
      </c>
    </row>
    <row r="689" spans="1:18" x14ac:dyDescent="0.35">
      <c r="A689" s="357">
        <v>688</v>
      </c>
      <c r="B689" s="357">
        <v>90</v>
      </c>
      <c r="C689" s="357">
        <v>5</v>
      </c>
      <c r="D689" s="357" t="str">
        <f>IF(①申請書!$E$2=B689,"連携","")</f>
        <v/>
      </c>
      <c r="E689" s="356" t="str">
        <f>IF(D689="","",COUNTIF($D$2:D689,"連携"))</f>
        <v/>
      </c>
      <c r="F689" s="357">
        <v>91368</v>
      </c>
      <c r="G689" s="356" t="s">
        <v>203</v>
      </c>
      <c r="H689" s="356" t="s">
        <v>3294</v>
      </c>
      <c r="I689" s="356" t="s">
        <v>1521</v>
      </c>
      <c r="J689" s="357" t="s">
        <v>1804</v>
      </c>
      <c r="K689" s="357">
        <v>2810904579</v>
      </c>
      <c r="L689" s="357" t="s">
        <v>1520</v>
      </c>
      <c r="M689" s="356" t="s">
        <v>711</v>
      </c>
      <c r="N689" s="356" t="s">
        <v>2235</v>
      </c>
      <c r="O689" s="356" t="s">
        <v>2788</v>
      </c>
      <c r="P689" s="356" t="s">
        <v>3296</v>
      </c>
    </row>
    <row r="690" spans="1:18" x14ac:dyDescent="0.35">
      <c r="A690" s="357">
        <v>689</v>
      </c>
      <c r="B690" s="357">
        <v>90</v>
      </c>
      <c r="C690" s="357">
        <v>6</v>
      </c>
      <c r="D690" s="357" t="str">
        <f>IF(①申請書!$E$2=B690,"連携","")</f>
        <v/>
      </c>
      <c r="E690" s="356" t="str">
        <f>IF(D690="","",COUNTIF($D$2:D690,"連携"))</f>
        <v/>
      </c>
      <c r="F690" s="357">
        <v>91398</v>
      </c>
      <c r="G690" s="356" t="s">
        <v>203</v>
      </c>
      <c r="H690" s="356" t="s">
        <v>3294</v>
      </c>
      <c r="I690" s="356" t="s">
        <v>704</v>
      </c>
      <c r="J690" s="357" t="s">
        <v>1805</v>
      </c>
      <c r="K690" s="357">
        <v>3018012785</v>
      </c>
      <c r="L690" s="357" t="s">
        <v>2231</v>
      </c>
      <c r="M690" s="356" t="s">
        <v>679</v>
      </c>
      <c r="N690" s="356" t="s">
        <v>2232</v>
      </c>
      <c r="O690" s="356" t="s">
        <v>2788</v>
      </c>
      <c r="P690" s="356" t="s">
        <v>3297</v>
      </c>
    </row>
    <row r="691" spans="1:18" x14ac:dyDescent="0.35">
      <c r="A691" s="357">
        <v>690</v>
      </c>
      <c r="B691" s="357">
        <v>90</v>
      </c>
      <c r="C691" s="357">
        <v>7</v>
      </c>
      <c r="D691" s="357" t="str">
        <f>IF(①申請書!$E$2=B691,"連携","")</f>
        <v/>
      </c>
      <c r="E691" s="356" t="str">
        <f>IF(D691="","",COUNTIF($D$2:D691,"連携"))</f>
        <v/>
      </c>
      <c r="F691" s="357">
        <v>91479</v>
      </c>
      <c r="G691" s="356" t="s">
        <v>203</v>
      </c>
      <c r="H691" s="356" t="s">
        <v>3294</v>
      </c>
      <c r="I691" s="356" t="s">
        <v>212</v>
      </c>
      <c r="J691" s="357" t="s">
        <v>1807</v>
      </c>
      <c r="K691" s="357">
        <v>2910801121</v>
      </c>
      <c r="L691" s="357" t="s">
        <v>672</v>
      </c>
      <c r="M691" s="356" t="s">
        <v>668</v>
      </c>
      <c r="N691" s="356" t="s">
        <v>2192</v>
      </c>
      <c r="O691" s="356" t="s">
        <v>2802</v>
      </c>
      <c r="P691" s="356" t="s">
        <v>1365</v>
      </c>
    </row>
    <row r="692" spans="1:18" x14ac:dyDescent="0.35">
      <c r="A692" s="357">
        <v>691</v>
      </c>
      <c r="B692" s="357">
        <v>90</v>
      </c>
      <c r="C692" s="357">
        <v>8</v>
      </c>
      <c r="D692" s="357" t="str">
        <f>IF(①申請書!$E$2=B692,"連携","")</f>
        <v/>
      </c>
      <c r="E692" s="356" t="str">
        <f>IF(D692="","",COUNTIF($D$2:D692,"連携"))</f>
        <v/>
      </c>
      <c r="F692" s="357">
        <v>92448</v>
      </c>
      <c r="G692" s="356" t="s">
        <v>203</v>
      </c>
      <c r="H692" s="356" t="s">
        <v>3294</v>
      </c>
      <c r="I692" s="356" t="s">
        <v>1448</v>
      </c>
      <c r="J692" s="357" t="s">
        <v>1809</v>
      </c>
      <c r="K692" s="357">
        <v>2910501374</v>
      </c>
      <c r="L692" s="357" t="s">
        <v>1447</v>
      </c>
      <c r="M692" s="356" t="s">
        <v>668</v>
      </c>
      <c r="N692" s="356" t="s">
        <v>2295</v>
      </c>
      <c r="O692" s="356" t="s">
        <v>2788</v>
      </c>
      <c r="P692" s="356" t="s">
        <v>2296</v>
      </c>
    </row>
    <row r="693" spans="1:18" ht="18" x14ac:dyDescent="0.35">
      <c r="A693" s="352">
        <v>692</v>
      </c>
      <c r="B693" s="353">
        <v>91</v>
      </c>
      <c r="C693" s="353">
        <v>0</v>
      </c>
      <c r="D693" s="353"/>
      <c r="E693" s="354" t="str">
        <f>IF(D693="","",COUNTIF($D$2:D693,"連携"))</f>
        <v/>
      </c>
      <c r="F693" s="353">
        <v>91392</v>
      </c>
      <c r="G693" s="354" t="s">
        <v>203</v>
      </c>
      <c r="H693" s="354" t="s">
        <v>2692</v>
      </c>
      <c r="I693" s="354" t="s">
        <v>252</v>
      </c>
      <c r="J693" s="353" t="s">
        <v>7</v>
      </c>
      <c r="K693" s="353">
        <v>2713007421</v>
      </c>
      <c r="L693" s="353" t="s">
        <v>726</v>
      </c>
      <c r="M693" s="354" t="s">
        <v>695</v>
      </c>
      <c r="N693" s="354" t="s">
        <v>2244</v>
      </c>
      <c r="O693" s="354" t="s">
        <v>2788</v>
      </c>
      <c r="P693" s="354" t="s">
        <v>3260</v>
      </c>
      <c r="Q693" s="355"/>
      <c r="R693" s="355"/>
    </row>
    <row r="694" spans="1:18" ht="18" x14ac:dyDescent="0.35">
      <c r="A694" s="357">
        <v>693</v>
      </c>
      <c r="B694" s="359">
        <v>92</v>
      </c>
      <c r="C694" s="359">
        <v>0</v>
      </c>
      <c r="D694" s="359"/>
      <c r="E694" s="360" t="str">
        <f>IF(D694="","",COUNTIF($D$2:D694,"連携"))</f>
        <v/>
      </c>
      <c r="F694" s="359">
        <v>91756</v>
      </c>
      <c r="G694" s="360" t="s">
        <v>203</v>
      </c>
      <c r="H694" s="360" t="s">
        <v>2695</v>
      </c>
      <c r="I694" s="360" t="s">
        <v>230</v>
      </c>
      <c r="J694" s="359" t="s">
        <v>7</v>
      </c>
      <c r="K694" s="359">
        <v>2710203635</v>
      </c>
      <c r="L694" s="359" t="s">
        <v>715</v>
      </c>
      <c r="M694" s="360" t="s">
        <v>695</v>
      </c>
      <c r="N694" s="360" t="s">
        <v>2239</v>
      </c>
      <c r="O694" s="360" t="s">
        <v>2802</v>
      </c>
      <c r="P694" s="360" t="s">
        <v>3286</v>
      </c>
    </row>
    <row r="695" spans="1:18" x14ac:dyDescent="0.35">
      <c r="A695" s="357">
        <v>694</v>
      </c>
      <c r="B695" s="357">
        <v>92</v>
      </c>
      <c r="C695" s="357">
        <v>1</v>
      </c>
      <c r="D695" s="357" t="str">
        <f>IF(①申請書!$E$2=B695,"連携","")</f>
        <v/>
      </c>
      <c r="E695" s="356" t="str">
        <f>IF(D695="","",COUNTIF($D$2:D695,"連携"))</f>
        <v/>
      </c>
      <c r="F695" s="357">
        <v>91368</v>
      </c>
      <c r="G695" s="356" t="s">
        <v>203</v>
      </c>
      <c r="H695" s="356" t="s">
        <v>2695</v>
      </c>
      <c r="I695" s="356" t="s">
        <v>1521</v>
      </c>
      <c r="J695" s="357" t="s">
        <v>1797</v>
      </c>
      <c r="K695" s="357">
        <v>2810904579</v>
      </c>
      <c r="L695" s="357" t="s">
        <v>1520</v>
      </c>
      <c r="M695" s="356" t="s">
        <v>711</v>
      </c>
      <c r="N695" s="356" t="s">
        <v>2235</v>
      </c>
      <c r="O695" s="356" t="s">
        <v>2788</v>
      </c>
      <c r="P695" s="356" t="s">
        <v>3296</v>
      </c>
    </row>
    <row r="696" spans="1:18" ht="18" x14ac:dyDescent="0.35">
      <c r="A696" s="352">
        <v>695</v>
      </c>
      <c r="B696" s="353">
        <v>93</v>
      </c>
      <c r="C696" s="353">
        <v>0</v>
      </c>
      <c r="D696" s="353"/>
      <c r="E696" s="354" t="str">
        <f>IF(D696="","",COUNTIF($D$2:D696,"連携"))</f>
        <v/>
      </c>
      <c r="F696" s="353">
        <v>91368</v>
      </c>
      <c r="G696" s="354" t="s">
        <v>203</v>
      </c>
      <c r="H696" s="354" t="s">
        <v>2697</v>
      </c>
      <c r="I696" s="354" t="s">
        <v>1521</v>
      </c>
      <c r="J696" s="353" t="s">
        <v>7</v>
      </c>
      <c r="K696" s="353">
        <v>2810904579</v>
      </c>
      <c r="L696" s="353" t="s">
        <v>1520</v>
      </c>
      <c r="M696" s="354" t="s">
        <v>711</v>
      </c>
      <c r="N696" s="354" t="s">
        <v>2235</v>
      </c>
      <c r="O696" s="354" t="s">
        <v>2788</v>
      </c>
      <c r="P696" s="354" t="s">
        <v>3296</v>
      </c>
      <c r="Q696" s="355"/>
      <c r="R696" s="355"/>
    </row>
    <row r="697" spans="1:18" x14ac:dyDescent="0.35">
      <c r="A697" s="357">
        <v>696</v>
      </c>
      <c r="B697" s="357">
        <v>93</v>
      </c>
      <c r="C697" s="357">
        <v>1</v>
      </c>
      <c r="D697" s="357" t="str">
        <f>IF(①申請書!$E$2=B697,"連携","")</f>
        <v/>
      </c>
      <c r="E697" s="356" t="str">
        <f>IF(D697="","",COUNTIF($D$2:D697,"連携"))</f>
        <v/>
      </c>
      <c r="F697" s="365">
        <v>91087</v>
      </c>
      <c r="G697" s="356" t="s">
        <v>203</v>
      </c>
      <c r="H697" s="356" t="s">
        <v>2697</v>
      </c>
      <c r="I697" s="356" t="s">
        <v>716</v>
      </c>
      <c r="J697" s="357" t="s">
        <v>1797</v>
      </c>
      <c r="K697" s="365">
        <v>2813000193</v>
      </c>
      <c r="L697" s="365" t="s">
        <v>1466</v>
      </c>
      <c r="M697" s="356" t="s">
        <v>711</v>
      </c>
      <c r="N697" s="356" t="s">
        <v>2236</v>
      </c>
      <c r="O697" s="356" t="s">
        <v>2788</v>
      </c>
      <c r="P697" s="356" t="s">
        <v>3270</v>
      </c>
    </row>
    <row r="698" spans="1:18" x14ac:dyDescent="0.35">
      <c r="A698" s="357">
        <v>697</v>
      </c>
      <c r="B698" s="357">
        <v>93</v>
      </c>
      <c r="C698" s="357">
        <v>2</v>
      </c>
      <c r="D698" s="357" t="str">
        <f>IF(①申請書!$E$2=B698,"連携","")</f>
        <v/>
      </c>
      <c r="E698" s="356" t="str">
        <f>IF(D698="","",COUNTIF($D$2:D698,"連携"))</f>
        <v/>
      </c>
      <c r="F698" s="357">
        <v>91282</v>
      </c>
      <c r="G698" s="356" t="s">
        <v>203</v>
      </c>
      <c r="H698" s="356" t="s">
        <v>2697</v>
      </c>
      <c r="I698" s="356" t="s">
        <v>713</v>
      </c>
      <c r="J698" s="357" t="s">
        <v>1799</v>
      </c>
      <c r="K698" s="357">
        <v>2719409506</v>
      </c>
      <c r="L698" s="357" t="s">
        <v>714</v>
      </c>
      <c r="M698" s="356" t="s">
        <v>695</v>
      </c>
      <c r="N698" s="356" t="s">
        <v>2237</v>
      </c>
      <c r="O698" s="356" t="s">
        <v>2788</v>
      </c>
      <c r="P698" s="356" t="s">
        <v>3239</v>
      </c>
    </row>
    <row r="699" spans="1:18" x14ac:dyDescent="0.35">
      <c r="A699" s="357">
        <v>698</v>
      </c>
      <c r="B699" s="357">
        <v>93</v>
      </c>
      <c r="C699" s="357">
        <v>3</v>
      </c>
      <c r="D699" s="357" t="str">
        <f>IF(①申請書!$E$2=B699,"連携","")</f>
        <v/>
      </c>
      <c r="E699" s="356" t="str">
        <f>IF(D699="","",COUNTIF($D$2:D699,"連携"))</f>
        <v/>
      </c>
      <c r="F699" s="357">
        <v>91351</v>
      </c>
      <c r="G699" s="356" t="s">
        <v>203</v>
      </c>
      <c r="H699" s="356" t="s">
        <v>2697</v>
      </c>
      <c r="I699" s="356" t="s">
        <v>229</v>
      </c>
      <c r="J699" s="357" t="s">
        <v>1801</v>
      </c>
      <c r="K699" s="357">
        <v>2719801686</v>
      </c>
      <c r="L699" s="357" t="s">
        <v>712</v>
      </c>
      <c r="M699" s="356" t="s">
        <v>695</v>
      </c>
      <c r="N699" s="356" t="s">
        <v>2238</v>
      </c>
      <c r="O699" s="356" t="s">
        <v>2788</v>
      </c>
      <c r="P699" s="356" t="s">
        <v>1354</v>
      </c>
    </row>
    <row r="700" spans="1:18" x14ac:dyDescent="0.35">
      <c r="A700" s="357">
        <v>699</v>
      </c>
      <c r="B700" s="357">
        <v>93</v>
      </c>
      <c r="C700" s="357">
        <v>4</v>
      </c>
      <c r="D700" s="357" t="str">
        <f>IF(①申請書!$E$2=B700,"連携","")</f>
        <v/>
      </c>
      <c r="E700" s="356" t="str">
        <f>IF(D700="","",COUNTIF($D$2:D700,"連携"))</f>
        <v/>
      </c>
      <c r="F700" s="357">
        <v>91756</v>
      </c>
      <c r="G700" s="356" t="s">
        <v>203</v>
      </c>
      <c r="H700" s="356" t="s">
        <v>2697</v>
      </c>
      <c r="I700" s="356" t="s">
        <v>230</v>
      </c>
      <c r="J700" s="357" t="s">
        <v>1803</v>
      </c>
      <c r="K700" s="357">
        <v>2710203635</v>
      </c>
      <c r="L700" s="357" t="s">
        <v>715</v>
      </c>
      <c r="M700" s="356" t="s">
        <v>695</v>
      </c>
      <c r="N700" s="356" t="s">
        <v>2239</v>
      </c>
      <c r="O700" s="356" t="s">
        <v>2802</v>
      </c>
      <c r="P700" s="356" t="s">
        <v>3286</v>
      </c>
    </row>
    <row r="701" spans="1:18" x14ac:dyDescent="0.35">
      <c r="A701" s="357">
        <v>700</v>
      </c>
      <c r="B701" s="357">
        <v>93</v>
      </c>
      <c r="C701" s="357">
        <v>5</v>
      </c>
      <c r="D701" s="357" t="str">
        <f>IF(①申請書!$E$2=B701,"連携","")</f>
        <v/>
      </c>
      <c r="E701" s="356" t="str">
        <f>IF(D701="","",COUNTIF($D$2:D701,"連携"))</f>
        <v/>
      </c>
      <c r="F701" s="365">
        <v>91985</v>
      </c>
      <c r="G701" s="356" t="s">
        <v>203</v>
      </c>
      <c r="H701" s="356" t="s">
        <v>2697</v>
      </c>
      <c r="I701" s="356" t="s">
        <v>231</v>
      </c>
      <c r="J701" s="357" t="s">
        <v>1804</v>
      </c>
      <c r="K701" s="365">
        <v>2811101779</v>
      </c>
      <c r="L701" s="365" t="s">
        <v>717</v>
      </c>
      <c r="M701" s="356" t="s">
        <v>711</v>
      </c>
      <c r="N701" s="356" t="s">
        <v>2240</v>
      </c>
      <c r="O701" s="356" t="s">
        <v>2788</v>
      </c>
      <c r="P701" s="356" t="s">
        <v>1394</v>
      </c>
    </row>
    <row r="702" spans="1:18" x14ac:dyDescent="0.35">
      <c r="A702" s="357">
        <v>701</v>
      </c>
      <c r="B702" s="357">
        <v>93</v>
      </c>
      <c r="C702" s="357">
        <v>6</v>
      </c>
      <c r="D702" s="357" t="str">
        <f>IF(①申請書!$E$2=B702,"連携","")</f>
        <v/>
      </c>
      <c r="E702" s="356" t="str">
        <f>IF(D702="","",COUNTIF($D$2:D702,"連携"))</f>
        <v/>
      </c>
      <c r="F702" s="357">
        <v>92065</v>
      </c>
      <c r="G702" s="356" t="s">
        <v>203</v>
      </c>
      <c r="H702" s="356" t="s">
        <v>2697</v>
      </c>
      <c r="I702" s="356" t="s">
        <v>257</v>
      </c>
      <c r="J702" s="357" t="s">
        <v>1805</v>
      </c>
      <c r="K702" s="357">
        <v>2813103484</v>
      </c>
      <c r="L702" s="357" t="s">
        <v>765</v>
      </c>
      <c r="M702" s="356" t="s">
        <v>711</v>
      </c>
      <c r="N702" s="356" t="s">
        <v>2290</v>
      </c>
      <c r="O702" s="356" t="s">
        <v>2788</v>
      </c>
      <c r="P702" s="356" t="s">
        <v>3298</v>
      </c>
    </row>
    <row r="703" spans="1:18" x14ac:dyDescent="0.35">
      <c r="A703" s="357">
        <v>702</v>
      </c>
      <c r="B703" s="357">
        <v>93</v>
      </c>
      <c r="C703" s="357">
        <v>7</v>
      </c>
      <c r="D703" s="357" t="str">
        <f>IF(①申請書!$E$2=B703,"連携","")</f>
        <v/>
      </c>
      <c r="E703" s="356" t="str">
        <f>IF(D703="","",COUNTIF($D$2:D703,"連携"))</f>
        <v/>
      </c>
      <c r="F703" s="357">
        <v>92078</v>
      </c>
      <c r="G703" s="356" t="s">
        <v>3032</v>
      </c>
      <c r="H703" s="356" t="s">
        <v>2697</v>
      </c>
      <c r="I703" s="356" t="s">
        <v>3299</v>
      </c>
      <c r="J703" s="357" t="s">
        <v>1807</v>
      </c>
      <c r="K703" s="357" t="s">
        <v>3300</v>
      </c>
      <c r="L703" s="357" t="s">
        <v>718</v>
      </c>
      <c r="M703" s="356" t="s">
        <v>711</v>
      </c>
      <c r="N703" s="356" t="s">
        <v>3301</v>
      </c>
      <c r="O703" s="356" t="s">
        <v>2788</v>
      </c>
      <c r="P703" s="356" t="s">
        <v>3302</v>
      </c>
    </row>
    <row r="704" spans="1:18" x14ac:dyDescent="0.35">
      <c r="A704" s="357">
        <v>703</v>
      </c>
      <c r="B704" s="357">
        <v>93</v>
      </c>
      <c r="C704" s="357">
        <v>8</v>
      </c>
      <c r="D704" s="357" t="str">
        <f>IF(①申請書!$E$2=B704,"連携","")</f>
        <v/>
      </c>
      <c r="E704" s="356" t="str">
        <f>IF(D704="","",COUNTIF($D$2:D704,"連携"))</f>
        <v/>
      </c>
      <c r="F704" s="357">
        <v>92566</v>
      </c>
      <c r="G704" s="356" t="s">
        <v>3303</v>
      </c>
      <c r="H704" s="356" t="s">
        <v>2697</v>
      </c>
      <c r="I704" s="356" t="s">
        <v>3304</v>
      </c>
      <c r="J704" s="357" t="s">
        <v>1809</v>
      </c>
      <c r="K704" s="357">
        <v>2810927257</v>
      </c>
      <c r="L704" s="357" t="s">
        <v>3305</v>
      </c>
      <c r="M704" s="356" t="s">
        <v>902</v>
      </c>
      <c r="N704" s="356" t="s">
        <v>3306</v>
      </c>
      <c r="O704" s="356" t="s">
        <v>2991</v>
      </c>
      <c r="P704" s="356" t="s">
        <v>3307</v>
      </c>
    </row>
    <row r="705" spans="1:18" ht="18" x14ac:dyDescent="0.35">
      <c r="A705" s="352">
        <v>704</v>
      </c>
      <c r="B705" s="353">
        <v>94</v>
      </c>
      <c r="C705" s="353">
        <v>0</v>
      </c>
      <c r="D705" s="353"/>
      <c r="E705" s="354" t="str">
        <f>IF(D705="","",COUNTIF($D$2:D705,"連携"))</f>
        <v/>
      </c>
      <c r="F705" s="353">
        <v>91369</v>
      </c>
      <c r="G705" s="354" t="s">
        <v>203</v>
      </c>
      <c r="H705" s="354" t="s">
        <v>2700</v>
      </c>
      <c r="I705" s="354" t="s">
        <v>1522</v>
      </c>
      <c r="J705" s="353" t="s">
        <v>7</v>
      </c>
      <c r="K705" s="353">
        <v>2812003156</v>
      </c>
      <c r="L705" s="353" t="s">
        <v>2241</v>
      </c>
      <c r="M705" s="354" t="s">
        <v>711</v>
      </c>
      <c r="N705" s="354" t="s">
        <v>2242</v>
      </c>
      <c r="O705" s="354" t="s">
        <v>2788</v>
      </c>
      <c r="P705" s="354" t="s">
        <v>1356</v>
      </c>
      <c r="Q705" s="355"/>
      <c r="R705" s="355"/>
    </row>
    <row r="706" spans="1:18" x14ac:dyDescent="0.35">
      <c r="A706" s="357">
        <v>705</v>
      </c>
      <c r="B706" s="357">
        <v>94</v>
      </c>
      <c r="C706" s="357">
        <v>1</v>
      </c>
      <c r="D706" s="357" t="str">
        <f>IF(①申請書!$E$2=B706,"連携","")</f>
        <v/>
      </c>
      <c r="E706" s="356" t="str">
        <f>IF(D706="","",COUNTIF($D$2:D706,"連携"))</f>
        <v/>
      </c>
      <c r="F706" s="357">
        <v>91030</v>
      </c>
      <c r="G706" s="356" t="s">
        <v>203</v>
      </c>
      <c r="H706" s="356" t="s">
        <v>2700</v>
      </c>
      <c r="I706" s="356" t="s">
        <v>236</v>
      </c>
      <c r="J706" s="357" t="s">
        <v>1797</v>
      </c>
      <c r="K706" s="357">
        <v>2815203506</v>
      </c>
      <c r="L706" s="357" t="s">
        <v>722</v>
      </c>
      <c r="M706" s="356" t="s">
        <v>711</v>
      </c>
      <c r="N706" s="356" t="s">
        <v>2183</v>
      </c>
      <c r="O706" s="356" t="s">
        <v>2802</v>
      </c>
      <c r="P706" s="356" t="s">
        <v>3196</v>
      </c>
    </row>
    <row r="707" spans="1:18" x14ac:dyDescent="0.35">
      <c r="A707" s="357">
        <v>706</v>
      </c>
      <c r="B707" s="357">
        <v>94</v>
      </c>
      <c r="C707" s="357">
        <v>2</v>
      </c>
      <c r="D707" s="357" t="str">
        <f>IF(①申請書!$E$2=B707,"連携","")</f>
        <v/>
      </c>
      <c r="E707" s="356" t="str">
        <f>IF(D707="","",COUNTIF($D$2:D707,"連携"))</f>
        <v/>
      </c>
      <c r="F707" s="357">
        <v>91142</v>
      </c>
      <c r="G707" s="356" t="s">
        <v>203</v>
      </c>
      <c r="H707" s="356" t="s">
        <v>2700</v>
      </c>
      <c r="I707" s="356" t="s">
        <v>723</v>
      </c>
      <c r="J707" s="357" t="s">
        <v>1799</v>
      </c>
      <c r="K707" s="357">
        <v>2810101069</v>
      </c>
      <c r="L707" s="357" t="s">
        <v>724</v>
      </c>
      <c r="M707" s="356" t="s">
        <v>711</v>
      </c>
      <c r="N707" s="356" t="s">
        <v>2243</v>
      </c>
      <c r="O707" s="356" t="s">
        <v>2802</v>
      </c>
      <c r="P707" s="356" t="s">
        <v>3308</v>
      </c>
    </row>
    <row r="708" spans="1:18" x14ac:dyDescent="0.35">
      <c r="A708" s="357">
        <v>707</v>
      </c>
      <c r="B708" s="357">
        <v>94</v>
      </c>
      <c r="C708" s="357">
        <v>3</v>
      </c>
      <c r="D708" s="357" t="str">
        <f>IF(①申請書!$E$2=B708,"連携","")</f>
        <v/>
      </c>
      <c r="E708" s="356" t="str">
        <f>IF(D708="","",COUNTIF($D$2:D708,"連携"))</f>
        <v/>
      </c>
      <c r="F708" s="357">
        <v>91745</v>
      </c>
      <c r="G708" s="356" t="s">
        <v>203</v>
      </c>
      <c r="H708" s="356" t="s">
        <v>2700</v>
      </c>
      <c r="I708" s="356" t="s">
        <v>234</v>
      </c>
      <c r="J708" s="357" t="s">
        <v>1801</v>
      </c>
      <c r="K708" s="357">
        <v>2814022402</v>
      </c>
      <c r="L708" s="357" t="s">
        <v>1571</v>
      </c>
      <c r="M708" s="356" t="s">
        <v>711</v>
      </c>
      <c r="N708" s="356" t="s">
        <v>2245</v>
      </c>
      <c r="O708" s="356" t="s">
        <v>2802</v>
      </c>
      <c r="P708" s="356" t="s">
        <v>1381</v>
      </c>
    </row>
    <row r="709" spans="1:18" x14ac:dyDescent="0.35">
      <c r="A709" s="357">
        <v>708</v>
      </c>
      <c r="B709" s="357">
        <v>94</v>
      </c>
      <c r="C709" s="357">
        <v>4</v>
      </c>
      <c r="D709" s="357" t="str">
        <f>IF(①申請書!$E$2=B709,"連携","")</f>
        <v/>
      </c>
      <c r="E709" s="356" t="str">
        <f>IF(D709="","",COUNTIF($D$2:D709,"連携"))</f>
        <v/>
      </c>
      <c r="F709" s="357">
        <v>91873</v>
      </c>
      <c r="G709" s="356" t="s">
        <v>203</v>
      </c>
      <c r="H709" s="356" t="s">
        <v>2700</v>
      </c>
      <c r="I709" s="356" t="s">
        <v>232</v>
      </c>
      <c r="J709" s="357" t="s">
        <v>1803</v>
      </c>
      <c r="K709" s="357">
        <v>2819900099</v>
      </c>
      <c r="L709" s="357" t="s">
        <v>719</v>
      </c>
      <c r="M709" s="356" t="s">
        <v>711</v>
      </c>
      <c r="N709" s="356" t="s">
        <v>2246</v>
      </c>
      <c r="O709" s="356" t="s">
        <v>2788</v>
      </c>
      <c r="P709" s="356" t="s">
        <v>3309</v>
      </c>
    </row>
    <row r="710" spans="1:18" x14ac:dyDescent="0.35">
      <c r="A710" s="357">
        <v>709</v>
      </c>
      <c r="B710" s="357">
        <v>94</v>
      </c>
      <c r="C710" s="357">
        <v>5</v>
      </c>
      <c r="D710" s="357" t="str">
        <f>IF(①申請書!$E$2=B710,"連携","")</f>
        <v/>
      </c>
      <c r="E710" s="356" t="str">
        <f>IF(D710="","",COUNTIF($D$2:D710,"連携"))</f>
        <v/>
      </c>
      <c r="F710" s="357">
        <v>91877</v>
      </c>
      <c r="G710" s="356" t="s">
        <v>203</v>
      </c>
      <c r="H710" s="356" t="s">
        <v>2700</v>
      </c>
      <c r="I710" s="356" t="s">
        <v>728</v>
      </c>
      <c r="J710" s="357" t="s">
        <v>1804</v>
      </c>
      <c r="K710" s="357">
        <v>2710903218</v>
      </c>
      <c r="L710" s="357" t="s">
        <v>729</v>
      </c>
      <c r="M710" s="356" t="s">
        <v>695</v>
      </c>
      <c r="N710" s="356" t="s">
        <v>2247</v>
      </c>
      <c r="O710" s="356" t="s">
        <v>2788</v>
      </c>
      <c r="P710" s="356" t="s">
        <v>3251</v>
      </c>
    </row>
    <row r="711" spans="1:18" x14ac:dyDescent="0.35">
      <c r="A711" s="357">
        <v>710</v>
      </c>
      <c r="B711" s="357">
        <v>94</v>
      </c>
      <c r="C711" s="357">
        <v>6</v>
      </c>
      <c r="D711" s="357" t="str">
        <f>IF(①申請書!$E$2=B711,"連携","")</f>
        <v/>
      </c>
      <c r="E711" s="356" t="str">
        <f>IF(D711="","",COUNTIF($D$2:D711,"連携"))</f>
        <v/>
      </c>
      <c r="F711" s="357">
        <v>92186</v>
      </c>
      <c r="G711" s="356" t="s">
        <v>203</v>
      </c>
      <c r="H711" s="356" t="s">
        <v>2700</v>
      </c>
      <c r="I711" s="356" t="s">
        <v>1609</v>
      </c>
      <c r="J711" s="357" t="s">
        <v>1805</v>
      </c>
      <c r="K711" s="357">
        <v>2811901012</v>
      </c>
      <c r="L711" s="357" t="s">
        <v>1608</v>
      </c>
      <c r="M711" s="356" t="s">
        <v>711</v>
      </c>
      <c r="N711" s="356" t="s">
        <v>2248</v>
      </c>
      <c r="O711" s="356" t="s">
        <v>2788</v>
      </c>
      <c r="P711" s="356" t="s">
        <v>1397</v>
      </c>
    </row>
    <row r="712" spans="1:18" x14ac:dyDescent="0.35">
      <c r="A712" s="357">
        <v>711</v>
      </c>
      <c r="B712" s="357">
        <v>94</v>
      </c>
      <c r="C712" s="357">
        <v>7</v>
      </c>
      <c r="D712" s="357" t="str">
        <f>IF(①申請書!$E$2=B712,"連携","")</f>
        <v/>
      </c>
      <c r="E712" s="356" t="str">
        <f>IF(D712="","",COUNTIF($D$2:D712,"連携"))</f>
        <v/>
      </c>
      <c r="F712" s="357">
        <v>92343</v>
      </c>
      <c r="G712" s="356" t="s">
        <v>203</v>
      </c>
      <c r="H712" s="356" t="s">
        <v>2700</v>
      </c>
      <c r="I712" s="356" t="s">
        <v>720</v>
      </c>
      <c r="J712" s="357" t="s">
        <v>1807</v>
      </c>
      <c r="K712" s="357">
        <v>2819900123</v>
      </c>
      <c r="L712" s="357" t="s">
        <v>721</v>
      </c>
      <c r="M712" s="356" t="s">
        <v>711</v>
      </c>
      <c r="N712" s="356" t="s">
        <v>2249</v>
      </c>
      <c r="O712" s="356" t="s">
        <v>2788</v>
      </c>
      <c r="P712" s="356" t="s">
        <v>3310</v>
      </c>
    </row>
    <row r="713" spans="1:18" x14ac:dyDescent="0.35">
      <c r="A713" s="357">
        <v>712</v>
      </c>
      <c r="B713" s="357">
        <v>94</v>
      </c>
      <c r="C713" s="357">
        <v>8</v>
      </c>
      <c r="D713" s="357" t="str">
        <f>IF(①申請書!$E$2=B713,"連携","")</f>
        <v/>
      </c>
      <c r="E713" s="356" t="str">
        <f>IF(D713="","",COUNTIF($D$2:D713,"連携"))</f>
        <v/>
      </c>
      <c r="F713" s="357">
        <v>92344</v>
      </c>
      <c r="G713" s="356" t="s">
        <v>203</v>
      </c>
      <c r="H713" s="356" t="s">
        <v>2700</v>
      </c>
      <c r="I713" s="356" t="s">
        <v>233</v>
      </c>
      <c r="J713" s="357" t="s">
        <v>1809</v>
      </c>
      <c r="K713" s="357">
        <v>2812204747</v>
      </c>
      <c r="L713" s="357" t="s">
        <v>725</v>
      </c>
      <c r="M713" s="356" t="s">
        <v>711</v>
      </c>
      <c r="N713" s="356" t="s">
        <v>2250</v>
      </c>
      <c r="O713" s="356" t="s">
        <v>2788</v>
      </c>
      <c r="P713" s="356" t="s">
        <v>3311</v>
      </c>
    </row>
    <row r="714" spans="1:18" x14ac:dyDescent="0.35">
      <c r="A714" s="357">
        <v>713</v>
      </c>
      <c r="B714" s="357">
        <v>94</v>
      </c>
      <c r="C714" s="357">
        <v>9</v>
      </c>
      <c r="D714" s="357" t="str">
        <f>IF(①申請書!$E$2=B714,"連携","")</f>
        <v/>
      </c>
      <c r="E714" s="356" t="str">
        <f>IF(D714="","",COUNTIF($D$2:D714,"連携"))</f>
        <v/>
      </c>
      <c r="F714" s="357">
        <v>92566</v>
      </c>
      <c r="G714" s="356" t="s">
        <v>3303</v>
      </c>
      <c r="H714" s="356" t="s">
        <v>2700</v>
      </c>
      <c r="I714" s="356" t="s">
        <v>3304</v>
      </c>
      <c r="J714" s="357" t="s">
        <v>1811</v>
      </c>
      <c r="K714" s="357">
        <v>2810927257</v>
      </c>
      <c r="L714" s="357" t="s">
        <v>3305</v>
      </c>
      <c r="M714" s="356" t="s">
        <v>902</v>
      </c>
      <c r="N714" s="356" t="s">
        <v>3306</v>
      </c>
      <c r="O714" s="356" t="s">
        <v>2991</v>
      </c>
      <c r="P714" s="356" t="s">
        <v>3307</v>
      </c>
    </row>
    <row r="715" spans="1:18" ht="18" x14ac:dyDescent="0.35">
      <c r="A715" s="352">
        <v>714</v>
      </c>
      <c r="B715" s="353">
        <v>95</v>
      </c>
      <c r="C715" s="353">
        <v>0</v>
      </c>
      <c r="D715" s="353"/>
      <c r="E715" s="354" t="str">
        <f>IF(D715="","",COUNTIF($D$2:D715,"連携"))</f>
        <v/>
      </c>
      <c r="F715" s="353">
        <v>91742</v>
      </c>
      <c r="G715" s="354" t="s">
        <v>203</v>
      </c>
      <c r="H715" s="354" t="s">
        <v>2702</v>
      </c>
      <c r="I715" s="354" t="s">
        <v>2703</v>
      </c>
      <c r="J715" s="353" t="s">
        <v>7</v>
      </c>
      <c r="K715" s="353">
        <v>2815105040</v>
      </c>
      <c r="L715" s="353" t="s">
        <v>730</v>
      </c>
      <c r="M715" s="354" t="s">
        <v>711</v>
      </c>
      <c r="N715" s="354" t="s">
        <v>2201</v>
      </c>
      <c r="O715" s="354" t="s">
        <v>2788</v>
      </c>
      <c r="P715" s="354" t="s">
        <v>3206</v>
      </c>
      <c r="Q715" s="355"/>
      <c r="R715" s="355"/>
    </row>
    <row r="716" spans="1:18" x14ac:dyDescent="0.35">
      <c r="A716" s="357">
        <v>715</v>
      </c>
      <c r="B716" s="357">
        <v>95</v>
      </c>
      <c r="C716" s="357">
        <v>1</v>
      </c>
      <c r="D716" s="357" t="str">
        <f>IF(①申請書!$E$2=B716,"連携","")</f>
        <v/>
      </c>
      <c r="E716" s="356" t="str">
        <f>IF(D716="","",COUNTIF($D$2:D716,"連携"))</f>
        <v/>
      </c>
      <c r="F716" s="357">
        <v>91030</v>
      </c>
      <c r="G716" s="356" t="s">
        <v>203</v>
      </c>
      <c r="H716" s="356" t="s">
        <v>2702</v>
      </c>
      <c r="I716" s="356" t="s">
        <v>236</v>
      </c>
      <c r="J716" s="357" t="s">
        <v>1797</v>
      </c>
      <c r="K716" s="357">
        <v>2815203506</v>
      </c>
      <c r="L716" s="357" t="s">
        <v>722</v>
      </c>
      <c r="M716" s="356" t="s">
        <v>711</v>
      </c>
      <c r="N716" s="356" t="s">
        <v>2183</v>
      </c>
      <c r="O716" s="356" t="s">
        <v>2802</v>
      </c>
      <c r="P716" s="356" t="s">
        <v>3196</v>
      </c>
    </row>
    <row r="717" spans="1:18" x14ac:dyDescent="0.35">
      <c r="A717" s="357">
        <v>716</v>
      </c>
      <c r="B717" s="357">
        <v>95</v>
      </c>
      <c r="C717" s="357">
        <v>2</v>
      </c>
      <c r="D717" s="357" t="str">
        <f>IF(①申請書!$E$2=B717,"連携","")</f>
        <v/>
      </c>
      <c r="E717" s="356" t="str">
        <f>IF(D717="","",COUNTIF($D$2:D717,"連携"))</f>
        <v/>
      </c>
      <c r="F717" s="357">
        <v>91045</v>
      </c>
      <c r="G717" s="356" t="s">
        <v>203</v>
      </c>
      <c r="H717" s="356" t="s">
        <v>2702</v>
      </c>
      <c r="I717" s="356" t="s">
        <v>732</v>
      </c>
      <c r="J717" s="357" t="s">
        <v>1799</v>
      </c>
      <c r="K717" s="357">
        <v>2819900073</v>
      </c>
      <c r="L717" s="357" t="s">
        <v>2184</v>
      </c>
      <c r="M717" s="356" t="s">
        <v>711</v>
      </c>
      <c r="N717" s="356" t="s">
        <v>2185</v>
      </c>
      <c r="O717" s="356" t="s">
        <v>2802</v>
      </c>
      <c r="P717" s="356" t="s">
        <v>3197</v>
      </c>
    </row>
    <row r="718" spans="1:18" x14ac:dyDescent="0.35">
      <c r="A718" s="357">
        <v>717</v>
      </c>
      <c r="B718" s="357">
        <v>95</v>
      </c>
      <c r="C718" s="357">
        <v>3</v>
      </c>
      <c r="D718" s="357" t="str">
        <f>IF(①申請書!$E$2=B718,"連携","")</f>
        <v/>
      </c>
      <c r="E718" s="356" t="str">
        <f>IF(D718="","",COUNTIF($D$2:D718,"連携"))</f>
        <v/>
      </c>
      <c r="F718" s="357">
        <v>91110</v>
      </c>
      <c r="G718" s="356" t="s">
        <v>203</v>
      </c>
      <c r="H718" s="356" t="s">
        <v>2702</v>
      </c>
      <c r="I718" s="356" t="s">
        <v>656</v>
      </c>
      <c r="J718" s="357" t="s">
        <v>1801</v>
      </c>
      <c r="K718" s="357">
        <v>2619900042</v>
      </c>
      <c r="L718" s="357" t="s">
        <v>657</v>
      </c>
      <c r="M718" s="356" t="s">
        <v>658</v>
      </c>
      <c r="N718" s="356" t="s">
        <v>2173</v>
      </c>
      <c r="O718" s="356" t="s">
        <v>2788</v>
      </c>
      <c r="P718" s="356" t="s">
        <v>3191</v>
      </c>
    </row>
    <row r="719" spans="1:18" x14ac:dyDescent="0.35">
      <c r="A719" s="357">
        <v>718</v>
      </c>
      <c r="B719" s="357">
        <v>95</v>
      </c>
      <c r="C719" s="357">
        <v>4</v>
      </c>
      <c r="D719" s="357" t="str">
        <f>IF(①申請書!$E$2=B719,"連携","")</f>
        <v/>
      </c>
      <c r="E719" s="356" t="str">
        <f>IF(D719="","",COUNTIF($D$2:D719,"連携"))</f>
        <v/>
      </c>
      <c r="F719" s="357">
        <v>91240</v>
      </c>
      <c r="G719" s="356" t="s">
        <v>203</v>
      </c>
      <c r="H719" s="356" t="s">
        <v>2702</v>
      </c>
      <c r="I719" s="356" t="s">
        <v>1500</v>
      </c>
      <c r="J719" s="357" t="s">
        <v>1803</v>
      </c>
      <c r="K719" s="357">
        <v>2815107418</v>
      </c>
      <c r="L719" s="357" t="s">
        <v>721</v>
      </c>
      <c r="M719" s="356" t="s">
        <v>711</v>
      </c>
      <c r="N719" s="356" t="s">
        <v>3198</v>
      </c>
      <c r="O719" s="356" t="s">
        <v>2788</v>
      </c>
      <c r="P719" s="356" t="s">
        <v>3199</v>
      </c>
    </row>
    <row r="720" spans="1:18" x14ac:dyDescent="0.35">
      <c r="A720" s="357">
        <v>719</v>
      </c>
      <c r="B720" s="357">
        <v>95</v>
      </c>
      <c r="C720" s="357">
        <v>5</v>
      </c>
      <c r="D720" s="357" t="str">
        <f>IF(①申請書!$E$2=B720,"連携","")</f>
        <v/>
      </c>
      <c r="E720" s="356" t="str">
        <f>IF(D720="","",COUNTIF($D$2:D720,"連携"))</f>
        <v/>
      </c>
      <c r="F720" s="357">
        <v>91371</v>
      </c>
      <c r="G720" s="356" t="s">
        <v>203</v>
      </c>
      <c r="H720" s="356" t="s">
        <v>2702</v>
      </c>
      <c r="I720" s="356" t="s">
        <v>235</v>
      </c>
      <c r="J720" s="357" t="s">
        <v>1804</v>
      </c>
      <c r="K720" s="357">
        <v>2813026297</v>
      </c>
      <c r="L720" s="357" t="s">
        <v>731</v>
      </c>
      <c r="M720" s="356" t="s">
        <v>711</v>
      </c>
      <c r="N720" s="356" t="s">
        <v>2190</v>
      </c>
      <c r="O720" s="356" t="s">
        <v>2802</v>
      </c>
      <c r="P720" s="356" t="s">
        <v>1357</v>
      </c>
    </row>
    <row r="721" spans="1:18" x14ac:dyDescent="0.35">
      <c r="A721" s="357">
        <v>720</v>
      </c>
      <c r="B721" s="357">
        <v>95</v>
      </c>
      <c r="C721" s="357">
        <v>6</v>
      </c>
      <c r="D721" s="357" t="str">
        <f>IF(①申請書!$E$2=B721,"連携","")</f>
        <v/>
      </c>
      <c r="E721" s="356" t="str">
        <f>IF(D721="","",COUNTIF($D$2:D721,"連携"))</f>
        <v/>
      </c>
      <c r="F721" s="357">
        <v>91702</v>
      </c>
      <c r="G721" s="356" t="s">
        <v>203</v>
      </c>
      <c r="H721" s="356" t="s">
        <v>2702</v>
      </c>
      <c r="I721" s="356" t="s">
        <v>238</v>
      </c>
      <c r="J721" s="357" t="s">
        <v>1805</v>
      </c>
      <c r="K721" s="357">
        <v>2810606133</v>
      </c>
      <c r="L721" s="357" t="s">
        <v>734</v>
      </c>
      <c r="M721" s="356" t="s">
        <v>711</v>
      </c>
      <c r="N721" s="356" t="s">
        <v>2198</v>
      </c>
      <c r="O721" s="356" t="s">
        <v>2788</v>
      </c>
      <c r="P721" s="356" t="s">
        <v>3205</v>
      </c>
    </row>
    <row r="722" spans="1:18" x14ac:dyDescent="0.35">
      <c r="A722" s="357">
        <v>721</v>
      </c>
      <c r="B722" s="357">
        <v>95</v>
      </c>
      <c r="C722" s="357">
        <v>7</v>
      </c>
      <c r="D722" s="357" t="str">
        <f>IF(①申請書!$E$2=B722,"連携","")</f>
        <v/>
      </c>
      <c r="E722" s="356" t="str">
        <f>IF(D722="","",COUNTIF($D$2:D722,"連携"))</f>
        <v/>
      </c>
      <c r="F722" s="357">
        <v>91744</v>
      </c>
      <c r="G722" s="356" t="s">
        <v>203</v>
      </c>
      <c r="H722" s="356" t="s">
        <v>2702</v>
      </c>
      <c r="I722" s="356" t="s">
        <v>237</v>
      </c>
      <c r="J722" s="357" t="s">
        <v>1807</v>
      </c>
      <c r="K722" s="357">
        <v>2814400939</v>
      </c>
      <c r="L722" s="357" t="s">
        <v>733</v>
      </c>
      <c r="M722" s="356" t="s">
        <v>711</v>
      </c>
      <c r="N722" s="356" t="s">
        <v>2204</v>
      </c>
      <c r="O722" s="356" t="s">
        <v>2802</v>
      </c>
      <c r="P722" s="356" t="s">
        <v>1380</v>
      </c>
    </row>
    <row r="723" spans="1:18" ht="18" x14ac:dyDescent="0.35">
      <c r="A723" s="352">
        <v>722</v>
      </c>
      <c r="B723" s="353">
        <v>96</v>
      </c>
      <c r="C723" s="353">
        <v>0</v>
      </c>
      <c r="D723" s="353"/>
      <c r="E723" s="354" t="str">
        <f>IF(D723="","",COUNTIF($D$2:D723,"連携"))</f>
        <v/>
      </c>
      <c r="F723" s="353">
        <v>91479</v>
      </c>
      <c r="G723" s="354" t="s">
        <v>203</v>
      </c>
      <c r="H723" s="354" t="s">
        <v>2705</v>
      </c>
      <c r="I723" s="354" t="s">
        <v>212</v>
      </c>
      <c r="J723" s="353" t="s">
        <v>7</v>
      </c>
      <c r="K723" s="353">
        <v>2910801121</v>
      </c>
      <c r="L723" s="353" t="s">
        <v>672</v>
      </c>
      <c r="M723" s="354" t="s">
        <v>668</v>
      </c>
      <c r="N723" s="354" t="s">
        <v>2192</v>
      </c>
      <c r="O723" s="354" t="s">
        <v>2802</v>
      </c>
      <c r="P723" s="354" t="s">
        <v>1365</v>
      </c>
      <c r="Q723" s="355"/>
      <c r="R723" s="355"/>
    </row>
    <row r="724" spans="1:18" x14ac:dyDescent="0.35">
      <c r="A724" s="357">
        <v>723</v>
      </c>
      <c r="B724" s="357">
        <v>96</v>
      </c>
      <c r="C724" s="357">
        <v>1</v>
      </c>
      <c r="D724" s="357" t="str">
        <f>IF(①申請書!$E$2=B724,"連携","")</f>
        <v/>
      </c>
      <c r="E724" s="356" t="str">
        <f>IF(D724="","",COUNTIF($D$2:D724,"連携"))</f>
        <v/>
      </c>
      <c r="F724" s="357">
        <v>91110</v>
      </c>
      <c r="G724" s="356" t="s">
        <v>203</v>
      </c>
      <c r="H724" s="356" t="s">
        <v>2705</v>
      </c>
      <c r="I724" s="356" t="s">
        <v>656</v>
      </c>
      <c r="J724" s="357" t="s">
        <v>1797</v>
      </c>
      <c r="K724" s="357">
        <v>2619900042</v>
      </c>
      <c r="L724" s="357" t="s">
        <v>657</v>
      </c>
      <c r="M724" s="356" t="s">
        <v>658</v>
      </c>
      <c r="N724" s="356" t="s">
        <v>2173</v>
      </c>
      <c r="O724" s="356" t="s">
        <v>2788</v>
      </c>
      <c r="P724" s="356" t="s">
        <v>3191</v>
      </c>
    </row>
    <row r="725" spans="1:18" x14ac:dyDescent="0.35">
      <c r="A725" s="357">
        <v>724</v>
      </c>
      <c r="B725" s="357">
        <v>96</v>
      </c>
      <c r="C725" s="357">
        <v>2</v>
      </c>
      <c r="D725" s="357" t="str">
        <f>IF(①申請書!$E$2=B725,"連携","")</f>
        <v/>
      </c>
      <c r="E725" s="356" t="str">
        <f>IF(D725="","",COUNTIF($D$2:D725,"連携"))</f>
        <v/>
      </c>
      <c r="F725" s="357">
        <v>91335</v>
      </c>
      <c r="G725" s="356" t="s">
        <v>203</v>
      </c>
      <c r="H725" s="356" t="s">
        <v>2705</v>
      </c>
      <c r="I725" s="356" t="s">
        <v>226</v>
      </c>
      <c r="J725" s="357" t="s">
        <v>1799</v>
      </c>
      <c r="K725" s="357">
        <v>2919801833</v>
      </c>
      <c r="L725" s="357" t="s">
        <v>1517</v>
      </c>
      <c r="M725" s="356" t="s">
        <v>668</v>
      </c>
      <c r="N725" s="356" t="s">
        <v>2294</v>
      </c>
      <c r="O725" s="356" t="s">
        <v>2802</v>
      </c>
      <c r="P725" s="356" t="s">
        <v>3295</v>
      </c>
    </row>
    <row r="726" spans="1:18" ht="18" x14ac:dyDescent="0.35">
      <c r="A726" s="352">
        <v>725</v>
      </c>
      <c r="B726" s="353">
        <v>97</v>
      </c>
      <c r="C726" s="353">
        <v>0</v>
      </c>
      <c r="D726" s="353"/>
      <c r="E726" s="354" t="str">
        <f>IF(D726="","",COUNTIF($D$2:D726,"連携"))</f>
        <v/>
      </c>
      <c r="F726" s="353">
        <v>91398</v>
      </c>
      <c r="G726" s="354" t="s">
        <v>203</v>
      </c>
      <c r="H726" s="354" t="s">
        <v>2708</v>
      </c>
      <c r="I726" s="354" t="s">
        <v>704</v>
      </c>
      <c r="J726" s="353" t="s">
        <v>7</v>
      </c>
      <c r="K726" s="353">
        <v>3018012785</v>
      </c>
      <c r="L726" s="353" t="s">
        <v>2231</v>
      </c>
      <c r="M726" s="354" t="s">
        <v>679</v>
      </c>
      <c r="N726" s="354" t="s">
        <v>2232</v>
      </c>
      <c r="O726" s="354" t="s">
        <v>2788</v>
      </c>
      <c r="P726" s="354" t="s">
        <v>3297</v>
      </c>
      <c r="Q726" s="355"/>
      <c r="R726" s="355"/>
    </row>
    <row r="727" spans="1:18" x14ac:dyDescent="0.35">
      <c r="A727" s="357">
        <v>726</v>
      </c>
      <c r="B727" s="357">
        <v>97</v>
      </c>
      <c r="C727" s="357">
        <v>1</v>
      </c>
      <c r="D727" s="357" t="str">
        <f>IF(①申請書!$E$2=B727,"連携","")</f>
        <v/>
      </c>
      <c r="E727" s="356" t="str">
        <f>IF(D727="","",COUNTIF($D$2:D727,"連携"))</f>
        <v/>
      </c>
      <c r="F727" s="357">
        <v>91282</v>
      </c>
      <c r="G727" s="356" t="s">
        <v>203</v>
      </c>
      <c r="H727" s="356" t="s">
        <v>2708</v>
      </c>
      <c r="I727" s="356" t="s">
        <v>713</v>
      </c>
      <c r="J727" s="357" t="s">
        <v>1797</v>
      </c>
      <c r="K727" s="357">
        <v>2719409506</v>
      </c>
      <c r="L727" s="357" t="s">
        <v>714</v>
      </c>
      <c r="M727" s="356" t="s">
        <v>695</v>
      </c>
      <c r="N727" s="356" t="s">
        <v>2237</v>
      </c>
      <c r="O727" s="356" t="s">
        <v>2788</v>
      </c>
      <c r="P727" s="356" t="s">
        <v>3239</v>
      </c>
    </row>
    <row r="728" spans="1:18" x14ac:dyDescent="0.35">
      <c r="A728" s="357">
        <v>727</v>
      </c>
      <c r="B728" s="357">
        <v>97</v>
      </c>
      <c r="C728" s="357">
        <v>2</v>
      </c>
      <c r="D728" s="357" t="str">
        <f>IF(①申請書!$E$2=B728,"連携","")</f>
        <v/>
      </c>
      <c r="E728" s="356" t="str">
        <f>IF(D728="","",COUNTIF($D$2:D728,"連携"))</f>
        <v/>
      </c>
      <c r="F728" s="357">
        <v>91931</v>
      </c>
      <c r="G728" s="356" t="s">
        <v>203</v>
      </c>
      <c r="H728" s="356" t="s">
        <v>2708</v>
      </c>
      <c r="I728" s="356" t="s">
        <v>708</v>
      </c>
      <c r="J728" s="357" t="s">
        <v>1799</v>
      </c>
      <c r="K728" s="357">
        <v>3010113011</v>
      </c>
      <c r="L728" s="357" t="s">
        <v>709</v>
      </c>
      <c r="M728" s="356" t="s">
        <v>679</v>
      </c>
      <c r="N728" s="356" t="s">
        <v>2233</v>
      </c>
      <c r="O728" s="356" t="s">
        <v>2788</v>
      </c>
      <c r="P728" s="356" t="s">
        <v>1427</v>
      </c>
    </row>
    <row r="729" spans="1:18" x14ac:dyDescent="0.35">
      <c r="A729" s="357">
        <v>728</v>
      </c>
      <c r="B729" s="357">
        <v>97</v>
      </c>
      <c r="C729" s="357">
        <v>3</v>
      </c>
      <c r="D729" s="357" t="str">
        <f>IF(①申請書!$E$2=B729,"連携","")</f>
        <v/>
      </c>
      <c r="E729" s="356" t="str">
        <f>IF(D729="","",COUNTIF($D$2:D729,"連携"))</f>
        <v/>
      </c>
      <c r="F729" s="357">
        <v>92044</v>
      </c>
      <c r="G729" s="356" t="s">
        <v>203</v>
      </c>
      <c r="H729" s="356" t="s">
        <v>2708</v>
      </c>
      <c r="I729" s="356" t="s">
        <v>706</v>
      </c>
      <c r="J729" s="357" t="s">
        <v>1801</v>
      </c>
      <c r="K729" s="357">
        <v>3011010265</v>
      </c>
      <c r="L729" s="357" t="s">
        <v>707</v>
      </c>
      <c r="M729" s="356" t="s">
        <v>679</v>
      </c>
      <c r="N729" s="356" t="s">
        <v>2234</v>
      </c>
      <c r="O729" s="356" t="s">
        <v>2802</v>
      </c>
      <c r="P729" s="356" t="s">
        <v>3312</v>
      </c>
    </row>
    <row r="730" spans="1:18" x14ac:dyDescent="0.35">
      <c r="A730" s="357">
        <v>729</v>
      </c>
      <c r="B730" s="357">
        <v>97</v>
      </c>
      <c r="C730" s="357">
        <v>4</v>
      </c>
      <c r="D730" s="357" t="str">
        <f>IF(①申請書!$E$2=B730,"連携","")</f>
        <v/>
      </c>
      <c r="E730" s="356" t="str">
        <f>IF(D730="","",COUNTIF($D$2:D730,"連携"))</f>
        <v/>
      </c>
      <c r="F730" s="357">
        <v>92334</v>
      </c>
      <c r="G730" s="356" t="s">
        <v>3032</v>
      </c>
      <c r="H730" s="356" t="s">
        <v>2708</v>
      </c>
      <c r="I730" s="356" t="s">
        <v>3313</v>
      </c>
      <c r="J730" s="357" t="s">
        <v>1803</v>
      </c>
      <c r="K730" s="357">
        <v>3012410589</v>
      </c>
      <c r="L730" s="357" t="s">
        <v>705</v>
      </c>
      <c r="M730" s="356" t="s">
        <v>3314</v>
      </c>
      <c r="N730" s="356" t="s">
        <v>3315</v>
      </c>
      <c r="O730" s="356" t="s">
        <v>2802</v>
      </c>
      <c r="P730" s="356" t="s">
        <v>3316</v>
      </c>
    </row>
    <row r="731" spans="1:18" x14ac:dyDescent="0.35">
      <c r="A731" s="357">
        <v>730</v>
      </c>
      <c r="B731" s="357">
        <v>97</v>
      </c>
      <c r="C731" s="357">
        <v>5</v>
      </c>
      <c r="D731" s="357" t="str">
        <f>IF(①申請書!$E$2=B731,"連携","")</f>
        <v/>
      </c>
      <c r="E731" s="356" t="str">
        <f>IF(D731="","",COUNTIF($D$2:D731,"連携"))</f>
        <v/>
      </c>
      <c r="F731" s="357">
        <v>92499</v>
      </c>
      <c r="G731" s="356" t="s">
        <v>203</v>
      </c>
      <c r="H731" s="356" t="s">
        <v>2708</v>
      </c>
      <c r="I731" s="356" t="s">
        <v>3317</v>
      </c>
      <c r="J731" s="357" t="s">
        <v>1804</v>
      </c>
      <c r="K731" s="357">
        <v>2710600624</v>
      </c>
      <c r="L731" s="357" t="s">
        <v>710</v>
      </c>
      <c r="M731" s="356" t="s">
        <v>695</v>
      </c>
      <c r="N731" s="356" t="s">
        <v>3318</v>
      </c>
      <c r="O731" s="356" t="s">
        <v>2788</v>
      </c>
      <c r="P731" s="356" t="s">
        <v>3319</v>
      </c>
    </row>
    <row r="732" spans="1:18" ht="18" x14ac:dyDescent="0.35">
      <c r="A732" s="352">
        <v>731</v>
      </c>
      <c r="B732" s="353">
        <v>98</v>
      </c>
      <c r="C732" s="353">
        <v>0</v>
      </c>
      <c r="D732" s="353"/>
      <c r="E732" s="354" t="str">
        <f>IF(D732="","",COUNTIF($D$2:D732,"連携"))</f>
        <v/>
      </c>
      <c r="F732" s="353">
        <v>91979</v>
      </c>
      <c r="G732" s="354" t="s">
        <v>203</v>
      </c>
      <c r="H732" s="354" t="s">
        <v>2711</v>
      </c>
      <c r="I732" s="354" t="s">
        <v>678</v>
      </c>
      <c r="J732" s="353" t="s">
        <v>7</v>
      </c>
      <c r="K732" s="353">
        <v>3018210124</v>
      </c>
      <c r="L732" s="353" t="s">
        <v>1595</v>
      </c>
      <c r="M732" s="354" t="s">
        <v>679</v>
      </c>
      <c r="N732" s="354" t="s">
        <v>2210</v>
      </c>
      <c r="O732" s="354" t="s">
        <v>2802</v>
      </c>
      <c r="P732" s="354" t="s">
        <v>1393</v>
      </c>
      <c r="Q732" s="355"/>
      <c r="R732" s="355"/>
    </row>
    <row r="733" spans="1:18" x14ac:dyDescent="0.35">
      <c r="A733" s="357">
        <v>732</v>
      </c>
      <c r="B733" s="357">
        <v>98</v>
      </c>
      <c r="C733" s="357">
        <v>1</v>
      </c>
      <c r="D733" s="357" t="str">
        <f>IF(①申請書!$E$2=B733,"連携","")</f>
        <v/>
      </c>
      <c r="E733" s="356" t="str">
        <f>IF(D733="","",COUNTIF($D$2:D733,"連携"))</f>
        <v/>
      </c>
      <c r="F733" s="357">
        <v>91110</v>
      </c>
      <c r="G733" s="356" t="s">
        <v>203</v>
      </c>
      <c r="H733" s="356" t="s">
        <v>2711</v>
      </c>
      <c r="I733" s="356" t="s">
        <v>656</v>
      </c>
      <c r="J733" s="357" t="s">
        <v>1797</v>
      </c>
      <c r="K733" s="357">
        <v>2619900042</v>
      </c>
      <c r="L733" s="357" t="s">
        <v>657</v>
      </c>
      <c r="M733" s="356" t="s">
        <v>658</v>
      </c>
      <c r="N733" s="356" t="s">
        <v>2173</v>
      </c>
      <c r="O733" s="356" t="s">
        <v>2788</v>
      </c>
      <c r="P733" s="356" t="s">
        <v>3191</v>
      </c>
    </row>
    <row r="734" spans="1:18" ht="18" x14ac:dyDescent="0.35">
      <c r="A734" s="352">
        <v>733</v>
      </c>
      <c r="B734" s="353">
        <v>99</v>
      </c>
      <c r="C734" s="353">
        <v>0</v>
      </c>
      <c r="D734" s="353"/>
      <c r="E734" s="354" t="str">
        <f>IF(D734="","",COUNTIF($D$2:D734,"連携"))</f>
        <v/>
      </c>
      <c r="F734" s="353">
        <v>91298</v>
      </c>
      <c r="G734" s="354" t="s">
        <v>1940</v>
      </c>
      <c r="H734" s="354" t="s">
        <v>2713</v>
      </c>
      <c r="I734" s="354" t="s">
        <v>283</v>
      </c>
      <c r="J734" s="353" t="s">
        <v>7</v>
      </c>
      <c r="K734" s="353">
        <v>3118010028</v>
      </c>
      <c r="L734" s="353" t="s">
        <v>830</v>
      </c>
      <c r="M734" s="354" t="s">
        <v>793</v>
      </c>
      <c r="N734" s="354" t="s">
        <v>2338</v>
      </c>
      <c r="O734" s="354" t="s">
        <v>2788</v>
      </c>
      <c r="P734" s="354" t="s">
        <v>3320</v>
      </c>
      <c r="Q734" s="355"/>
      <c r="R734" s="355"/>
    </row>
    <row r="735" spans="1:18" x14ac:dyDescent="0.35">
      <c r="A735" s="357">
        <v>734</v>
      </c>
      <c r="B735" s="357">
        <v>99</v>
      </c>
      <c r="C735" s="357">
        <v>1</v>
      </c>
      <c r="D735" s="357" t="str">
        <f>IF(①申請書!$E$2=B735,"連携","")</f>
        <v/>
      </c>
      <c r="E735" s="356" t="str">
        <f>IF(D735="","",COUNTIF($D$2:D735,"連携"))</f>
        <v/>
      </c>
      <c r="F735" s="357">
        <v>91412</v>
      </c>
      <c r="G735" s="356" t="s">
        <v>1940</v>
      </c>
      <c r="H735" s="356" t="s">
        <v>2713</v>
      </c>
      <c r="I735" s="356" t="s">
        <v>284</v>
      </c>
      <c r="J735" s="357" t="s">
        <v>1797</v>
      </c>
      <c r="K735" s="357">
        <v>3110310236</v>
      </c>
      <c r="L735" s="357" t="s">
        <v>831</v>
      </c>
      <c r="M735" s="356" t="s">
        <v>793</v>
      </c>
      <c r="N735" s="356" t="s">
        <v>2339</v>
      </c>
      <c r="O735" s="356" t="s">
        <v>2788</v>
      </c>
      <c r="P735" s="356" t="s">
        <v>1361</v>
      </c>
    </row>
    <row r="736" spans="1:18" x14ac:dyDescent="0.35">
      <c r="A736" s="357">
        <v>735</v>
      </c>
      <c r="B736" s="357">
        <v>99</v>
      </c>
      <c r="C736" s="357">
        <v>2</v>
      </c>
      <c r="D736" s="357" t="str">
        <f>IF(①申請書!$E$2=B736,"連携","")</f>
        <v/>
      </c>
      <c r="E736" s="356" t="str">
        <f>IF(D736="","",COUNTIF($D$2:D736,"連携"))</f>
        <v/>
      </c>
      <c r="F736" s="357">
        <v>91649</v>
      </c>
      <c r="G736" s="356" t="s">
        <v>1940</v>
      </c>
      <c r="H736" s="356" t="s">
        <v>2713</v>
      </c>
      <c r="I736" s="356" t="s">
        <v>1553</v>
      </c>
      <c r="J736" s="357" t="s">
        <v>1799</v>
      </c>
      <c r="K736" s="357">
        <v>3118010036</v>
      </c>
      <c r="L736" s="357" t="s">
        <v>1552</v>
      </c>
      <c r="M736" s="356" t="s">
        <v>793</v>
      </c>
      <c r="N736" s="356" t="s">
        <v>2355</v>
      </c>
      <c r="O736" s="356" t="s">
        <v>2788</v>
      </c>
      <c r="P736" s="356" t="s">
        <v>3321</v>
      </c>
    </row>
    <row r="737" spans="1:18" ht="18" x14ac:dyDescent="0.35">
      <c r="A737" s="352">
        <v>736</v>
      </c>
      <c r="B737" s="353">
        <v>100</v>
      </c>
      <c r="C737" s="353">
        <v>0</v>
      </c>
      <c r="D737" s="353"/>
      <c r="E737" s="354" t="str">
        <f>IF(D737="","",COUNTIF($D$2:D737,"連携"))</f>
        <v/>
      </c>
      <c r="F737" s="353">
        <v>91303</v>
      </c>
      <c r="G737" s="354" t="s">
        <v>1940</v>
      </c>
      <c r="H737" s="354" t="s">
        <v>2716</v>
      </c>
      <c r="I737" s="354" t="s">
        <v>281</v>
      </c>
      <c r="J737" s="353" t="s">
        <v>7</v>
      </c>
      <c r="K737" s="353">
        <v>3215010046</v>
      </c>
      <c r="L737" s="353" t="s">
        <v>1508</v>
      </c>
      <c r="M737" s="354" t="s">
        <v>670</v>
      </c>
      <c r="N737" s="354" t="s">
        <v>2336</v>
      </c>
      <c r="O737" s="354" t="s">
        <v>2802</v>
      </c>
      <c r="P737" s="354" t="s">
        <v>3322</v>
      </c>
      <c r="Q737" s="355"/>
      <c r="R737" s="355"/>
    </row>
    <row r="738" spans="1:18" x14ac:dyDescent="0.35">
      <c r="A738" s="357">
        <v>737</v>
      </c>
      <c r="B738" s="357">
        <v>100</v>
      </c>
      <c r="C738" s="357">
        <v>1</v>
      </c>
      <c r="D738" s="357" t="str">
        <f>IF(①申請書!$E$2=B738,"連携","")</f>
        <v/>
      </c>
      <c r="E738" s="356" t="str">
        <f>IF(D738="","",COUNTIF($D$2:D738,"連携"))</f>
        <v/>
      </c>
      <c r="F738" s="357">
        <v>91508</v>
      </c>
      <c r="G738" s="356" t="s">
        <v>1940</v>
      </c>
      <c r="H738" s="356" t="s">
        <v>2716</v>
      </c>
      <c r="I738" s="356" t="s">
        <v>210</v>
      </c>
      <c r="J738" s="357" t="s">
        <v>1797</v>
      </c>
      <c r="K738" s="357">
        <v>3210412015</v>
      </c>
      <c r="L738" s="357" t="s">
        <v>669</v>
      </c>
      <c r="M738" s="356" t="s">
        <v>670</v>
      </c>
      <c r="N738" s="356" t="s">
        <v>2193</v>
      </c>
      <c r="O738" s="356" t="s">
        <v>2802</v>
      </c>
      <c r="P738" s="356" t="s">
        <v>1369</v>
      </c>
    </row>
    <row r="739" spans="1:18" x14ac:dyDescent="0.35">
      <c r="A739" s="357">
        <v>738</v>
      </c>
      <c r="B739" s="357">
        <v>100</v>
      </c>
      <c r="C739" s="357">
        <v>2</v>
      </c>
      <c r="D739" s="357" t="str">
        <f>IF(①申請書!$E$2=B739,"連携","")</f>
        <v/>
      </c>
      <c r="E739" s="356" t="str">
        <f>IF(D739="","",COUNTIF($D$2:D739,"連携"))</f>
        <v/>
      </c>
      <c r="F739" s="357">
        <v>91645</v>
      </c>
      <c r="G739" s="356" t="s">
        <v>1940</v>
      </c>
      <c r="H739" s="356" t="s">
        <v>2716</v>
      </c>
      <c r="I739" s="356" t="s">
        <v>270</v>
      </c>
      <c r="J739" s="357" t="s">
        <v>1799</v>
      </c>
      <c r="K739" s="357">
        <v>3210110049</v>
      </c>
      <c r="L739" s="357" t="s">
        <v>799</v>
      </c>
      <c r="M739" s="356" t="s">
        <v>670</v>
      </c>
      <c r="N739" s="356" t="s">
        <v>2314</v>
      </c>
      <c r="O739" s="356" t="s">
        <v>2802</v>
      </c>
      <c r="P739" s="356" t="s">
        <v>3323</v>
      </c>
    </row>
    <row r="740" spans="1:18" x14ac:dyDescent="0.35">
      <c r="A740" s="357">
        <v>739</v>
      </c>
      <c r="B740" s="357">
        <v>100</v>
      </c>
      <c r="C740" s="357">
        <v>3</v>
      </c>
      <c r="D740" s="357" t="str">
        <f>IF(①申請書!$E$2=B740,"連携","")</f>
        <v/>
      </c>
      <c r="E740" s="356" t="str">
        <f>IF(D740="","",COUNTIF($D$2:D740,"連携"))</f>
        <v/>
      </c>
      <c r="F740" s="357">
        <v>91647</v>
      </c>
      <c r="G740" s="356" t="s">
        <v>1940</v>
      </c>
      <c r="H740" s="356" t="s">
        <v>2716</v>
      </c>
      <c r="I740" s="356" t="s">
        <v>282</v>
      </c>
      <c r="J740" s="357" t="s">
        <v>1801</v>
      </c>
      <c r="K740" s="357">
        <v>3210113738</v>
      </c>
      <c r="L740" s="357" t="s">
        <v>829</v>
      </c>
      <c r="M740" s="356" t="s">
        <v>670</v>
      </c>
      <c r="N740" s="356" t="s">
        <v>2337</v>
      </c>
      <c r="O740" s="356" t="s">
        <v>2788</v>
      </c>
      <c r="P740" s="356" t="s">
        <v>1373</v>
      </c>
    </row>
    <row r="741" spans="1:18" ht="18" x14ac:dyDescent="0.35">
      <c r="A741" s="352">
        <v>740</v>
      </c>
      <c r="B741" s="353">
        <v>101</v>
      </c>
      <c r="C741" s="353">
        <v>0</v>
      </c>
      <c r="D741" s="353"/>
      <c r="E741" s="354" t="str">
        <f>IF(D741="","",COUNTIF($D$2:D741,"連携"))</f>
        <v/>
      </c>
      <c r="F741" s="353">
        <v>91645</v>
      </c>
      <c r="G741" s="354" t="s">
        <v>1940</v>
      </c>
      <c r="H741" s="354" t="s">
        <v>2719</v>
      </c>
      <c r="I741" s="354" t="s">
        <v>270</v>
      </c>
      <c r="J741" s="353" t="s">
        <v>7</v>
      </c>
      <c r="K741" s="353">
        <v>3210110049</v>
      </c>
      <c r="L741" s="353" t="s">
        <v>799</v>
      </c>
      <c r="M741" s="354" t="s">
        <v>670</v>
      </c>
      <c r="N741" s="354" t="s">
        <v>2314</v>
      </c>
      <c r="O741" s="354" t="s">
        <v>2802</v>
      </c>
      <c r="P741" s="354" t="s">
        <v>3323</v>
      </c>
      <c r="Q741" s="355"/>
      <c r="R741" s="355"/>
    </row>
    <row r="742" spans="1:18" x14ac:dyDescent="0.35">
      <c r="A742" s="357">
        <v>741</v>
      </c>
      <c r="B742" s="357">
        <v>101</v>
      </c>
      <c r="C742" s="357">
        <v>1</v>
      </c>
      <c r="D742" s="357" t="str">
        <f>IF(①申請書!$E$2=B742,"連携","")</f>
        <v/>
      </c>
      <c r="E742" s="356" t="str">
        <f>IF(D742="","",COUNTIF($D$2:D742,"連携"))</f>
        <v/>
      </c>
      <c r="F742" s="357">
        <v>91297</v>
      </c>
      <c r="G742" s="356" t="s">
        <v>3324</v>
      </c>
      <c r="H742" s="356" t="s">
        <v>2719</v>
      </c>
      <c r="I742" s="356" t="s">
        <v>3325</v>
      </c>
      <c r="J742" s="357" t="s">
        <v>1797</v>
      </c>
      <c r="K742" s="357">
        <v>3110110842</v>
      </c>
      <c r="L742" s="357" t="s">
        <v>1507</v>
      </c>
      <c r="M742" s="356" t="s">
        <v>3326</v>
      </c>
      <c r="N742" s="356" t="s">
        <v>3327</v>
      </c>
      <c r="O742" s="356" t="s">
        <v>2788</v>
      </c>
      <c r="P742" s="356" t="s">
        <v>3328</v>
      </c>
    </row>
    <row r="743" spans="1:18" x14ac:dyDescent="0.35">
      <c r="A743" s="357">
        <v>742</v>
      </c>
      <c r="B743" s="357">
        <v>101</v>
      </c>
      <c r="C743" s="357">
        <v>2</v>
      </c>
      <c r="D743" s="357" t="str">
        <f>IF(①申請書!$E$2=B743,"連携","")</f>
        <v/>
      </c>
      <c r="E743" s="356" t="str">
        <f>IF(D743="","",COUNTIF($D$2:D743,"連携"))</f>
        <v/>
      </c>
      <c r="F743" s="357">
        <v>91298</v>
      </c>
      <c r="G743" s="356" t="s">
        <v>1940</v>
      </c>
      <c r="H743" s="356" t="s">
        <v>2719</v>
      </c>
      <c r="I743" s="356" t="s">
        <v>283</v>
      </c>
      <c r="J743" s="357" t="s">
        <v>1799</v>
      </c>
      <c r="K743" s="357">
        <v>3118010028</v>
      </c>
      <c r="L743" s="357" t="s">
        <v>830</v>
      </c>
      <c r="M743" s="356" t="s">
        <v>793</v>
      </c>
      <c r="N743" s="356" t="s">
        <v>2338</v>
      </c>
      <c r="O743" s="356" t="s">
        <v>2788</v>
      </c>
      <c r="P743" s="356" t="s">
        <v>3320</v>
      </c>
    </row>
    <row r="744" spans="1:18" x14ac:dyDescent="0.35">
      <c r="A744" s="357">
        <v>743</v>
      </c>
      <c r="B744" s="357">
        <v>101</v>
      </c>
      <c r="C744" s="357">
        <v>3</v>
      </c>
      <c r="D744" s="357" t="str">
        <f>IF(①申請書!$E$2=B744,"連携","")</f>
        <v/>
      </c>
      <c r="E744" s="356" t="str">
        <f>IF(D744="","",COUNTIF($D$2:D744,"連携"))</f>
        <v/>
      </c>
      <c r="F744" s="357">
        <v>91303</v>
      </c>
      <c r="G744" s="356" t="s">
        <v>1940</v>
      </c>
      <c r="H744" s="356" t="s">
        <v>2719</v>
      </c>
      <c r="I744" s="356" t="s">
        <v>281</v>
      </c>
      <c r="J744" s="357" t="s">
        <v>1801</v>
      </c>
      <c r="K744" s="357">
        <v>3215010046</v>
      </c>
      <c r="L744" s="357" t="s">
        <v>1508</v>
      </c>
      <c r="M744" s="356" t="s">
        <v>670</v>
      </c>
      <c r="N744" s="356" t="s">
        <v>2336</v>
      </c>
      <c r="O744" s="356" t="s">
        <v>2802</v>
      </c>
      <c r="P744" s="356" t="s">
        <v>3322</v>
      </c>
    </row>
    <row r="745" spans="1:18" x14ac:dyDescent="0.35">
      <c r="A745" s="357">
        <v>744</v>
      </c>
      <c r="B745" s="357">
        <v>101</v>
      </c>
      <c r="C745" s="357">
        <v>4</v>
      </c>
      <c r="D745" s="357" t="str">
        <f>IF(①申請書!$E$2=B745,"連携","")</f>
        <v/>
      </c>
      <c r="E745" s="356" t="str">
        <f>IF(D745="","",COUNTIF($D$2:D745,"連携"))</f>
        <v/>
      </c>
      <c r="F745" s="357">
        <v>91412</v>
      </c>
      <c r="G745" s="356" t="s">
        <v>1940</v>
      </c>
      <c r="H745" s="356" t="s">
        <v>2719</v>
      </c>
      <c r="I745" s="356" t="s">
        <v>284</v>
      </c>
      <c r="J745" s="357" t="s">
        <v>1803</v>
      </c>
      <c r="K745" s="357">
        <v>3110310236</v>
      </c>
      <c r="L745" s="357" t="s">
        <v>831</v>
      </c>
      <c r="M745" s="356" t="s">
        <v>793</v>
      </c>
      <c r="N745" s="356" t="s">
        <v>2339</v>
      </c>
      <c r="O745" s="356" t="s">
        <v>2788</v>
      </c>
      <c r="P745" s="356" t="s">
        <v>1361</v>
      </c>
    </row>
    <row r="746" spans="1:18" x14ac:dyDescent="0.35">
      <c r="A746" s="357">
        <v>745</v>
      </c>
      <c r="B746" s="357">
        <v>101</v>
      </c>
      <c r="C746" s="357">
        <v>5</v>
      </c>
      <c r="D746" s="357" t="str">
        <f>IF(①申請書!$E$2=B746,"連携","")</f>
        <v/>
      </c>
      <c r="E746" s="356" t="str">
        <f>IF(D746="","",COUNTIF($D$2:D746,"連携"))</f>
        <v/>
      </c>
      <c r="F746" s="357">
        <v>91508</v>
      </c>
      <c r="G746" s="356" t="s">
        <v>1940</v>
      </c>
      <c r="H746" s="356" t="s">
        <v>2719</v>
      </c>
      <c r="I746" s="356" t="s">
        <v>210</v>
      </c>
      <c r="J746" s="357" t="s">
        <v>1804</v>
      </c>
      <c r="K746" s="357">
        <v>3210412015</v>
      </c>
      <c r="L746" s="357" t="s">
        <v>669</v>
      </c>
      <c r="M746" s="356" t="s">
        <v>670</v>
      </c>
      <c r="N746" s="356" t="s">
        <v>2193</v>
      </c>
      <c r="O746" s="356" t="s">
        <v>2802</v>
      </c>
      <c r="P746" s="356" t="s">
        <v>1369</v>
      </c>
    </row>
    <row r="747" spans="1:18" x14ac:dyDescent="0.35">
      <c r="A747" s="357">
        <v>746</v>
      </c>
      <c r="B747" s="357">
        <v>101</v>
      </c>
      <c r="C747" s="357">
        <v>6</v>
      </c>
      <c r="D747" s="357" t="str">
        <f>IF(①申請書!$E$2=B747,"連携","")</f>
        <v/>
      </c>
      <c r="E747" s="356" t="str">
        <f>IF(D747="","",COUNTIF($D$2:D747,"連携"))</f>
        <v/>
      </c>
      <c r="F747" s="357">
        <v>91647</v>
      </c>
      <c r="G747" s="356" t="s">
        <v>1940</v>
      </c>
      <c r="H747" s="356" t="s">
        <v>2719</v>
      </c>
      <c r="I747" s="356" t="s">
        <v>282</v>
      </c>
      <c r="J747" s="357" t="s">
        <v>1805</v>
      </c>
      <c r="K747" s="357">
        <v>3210113738</v>
      </c>
      <c r="L747" s="357" t="s">
        <v>829</v>
      </c>
      <c r="M747" s="356" t="s">
        <v>670</v>
      </c>
      <c r="N747" s="356" t="s">
        <v>2337</v>
      </c>
      <c r="O747" s="356" t="s">
        <v>2788</v>
      </c>
      <c r="P747" s="356" t="s">
        <v>1373</v>
      </c>
    </row>
    <row r="748" spans="1:18" ht="18" x14ac:dyDescent="0.35">
      <c r="A748" s="352">
        <v>747</v>
      </c>
      <c r="B748" s="353">
        <v>102</v>
      </c>
      <c r="C748" s="353">
        <v>0</v>
      </c>
      <c r="D748" s="353"/>
      <c r="E748" s="354" t="str">
        <f>IF(D748="","",COUNTIF($D$2:D748,"連携"))</f>
        <v/>
      </c>
      <c r="F748" s="353">
        <v>91264</v>
      </c>
      <c r="G748" s="354" t="s">
        <v>1940</v>
      </c>
      <c r="H748" s="354" t="s">
        <v>3329</v>
      </c>
      <c r="I748" s="354" t="s">
        <v>275</v>
      </c>
      <c r="J748" s="353" t="s">
        <v>7</v>
      </c>
      <c r="K748" s="353">
        <v>3310210608</v>
      </c>
      <c r="L748" s="353" t="s">
        <v>807</v>
      </c>
      <c r="M748" s="354" t="s">
        <v>454</v>
      </c>
      <c r="N748" s="354" t="s">
        <v>2321</v>
      </c>
      <c r="O748" s="354" t="s">
        <v>2788</v>
      </c>
      <c r="P748" s="354" t="s">
        <v>3330</v>
      </c>
      <c r="Q748" s="355"/>
      <c r="R748" s="355"/>
    </row>
    <row r="749" spans="1:18" x14ac:dyDescent="0.35">
      <c r="A749" s="357">
        <v>748</v>
      </c>
      <c r="B749" s="357">
        <v>102</v>
      </c>
      <c r="C749" s="357">
        <v>1</v>
      </c>
      <c r="D749" s="357" t="str">
        <f>IF(①申請書!$E$2=B749,"連携","")</f>
        <v/>
      </c>
      <c r="E749" s="356" t="str">
        <f>IF(D749="","",COUNTIF($D$2:D749,"連携"))</f>
        <v/>
      </c>
      <c r="F749" s="357">
        <v>91163</v>
      </c>
      <c r="G749" s="356" t="s">
        <v>1940</v>
      </c>
      <c r="H749" s="356" t="s">
        <v>3329</v>
      </c>
      <c r="I749" s="356" t="s">
        <v>272</v>
      </c>
      <c r="J749" s="357" t="s">
        <v>1797</v>
      </c>
      <c r="K749" s="357">
        <v>3818010054</v>
      </c>
      <c r="L749" s="357" t="s">
        <v>801</v>
      </c>
      <c r="M749" s="356" t="s">
        <v>802</v>
      </c>
      <c r="N749" s="356" t="s">
        <v>2305</v>
      </c>
      <c r="O749" s="356" t="s">
        <v>2788</v>
      </c>
      <c r="P749" s="356" t="s">
        <v>1430</v>
      </c>
    </row>
    <row r="750" spans="1:18" x14ac:dyDescent="0.35">
      <c r="A750" s="357">
        <v>749</v>
      </c>
      <c r="B750" s="357">
        <v>102</v>
      </c>
      <c r="C750" s="357">
        <v>2</v>
      </c>
      <c r="D750" s="357" t="str">
        <f>IF(①申請書!$E$2=B750,"連携","")</f>
        <v/>
      </c>
      <c r="E750" s="356" t="str">
        <f>IF(D750="","",COUNTIF($D$2:D750,"連携"))</f>
        <v/>
      </c>
      <c r="F750" s="357">
        <v>92130</v>
      </c>
      <c r="G750" s="356" t="s">
        <v>1940</v>
      </c>
      <c r="H750" s="356" t="s">
        <v>3329</v>
      </c>
      <c r="I750" s="356" t="s">
        <v>73</v>
      </c>
      <c r="J750" s="357" t="s">
        <v>1799</v>
      </c>
      <c r="K750" s="357">
        <v>3310116243</v>
      </c>
      <c r="L750" s="357" t="s">
        <v>453</v>
      </c>
      <c r="M750" s="356" t="s">
        <v>454</v>
      </c>
      <c r="N750" s="356" t="s">
        <v>1941</v>
      </c>
      <c r="O750" s="356" t="s">
        <v>2788</v>
      </c>
      <c r="P750" s="356" t="s">
        <v>2925</v>
      </c>
    </row>
    <row r="751" spans="1:18" ht="18" x14ac:dyDescent="0.35">
      <c r="A751" s="352">
        <v>750</v>
      </c>
      <c r="B751" s="353">
        <v>103</v>
      </c>
      <c r="C751" s="353">
        <v>0</v>
      </c>
      <c r="D751" s="353"/>
      <c r="E751" s="354" t="str">
        <f>IF(D751="","",COUNTIF($D$2:D751,"連携"))</f>
        <v/>
      </c>
      <c r="F751" s="353">
        <v>91414</v>
      </c>
      <c r="G751" s="354" t="s">
        <v>1940</v>
      </c>
      <c r="H751" s="354" t="s">
        <v>2724</v>
      </c>
      <c r="I751" s="354" t="s">
        <v>261</v>
      </c>
      <c r="J751" s="353" t="s">
        <v>7</v>
      </c>
      <c r="K751" s="353">
        <v>3319800011</v>
      </c>
      <c r="L751" s="353" t="s">
        <v>784</v>
      </c>
      <c r="M751" s="354" t="s">
        <v>454</v>
      </c>
      <c r="N751" s="354" t="s">
        <v>2297</v>
      </c>
      <c r="O751" s="354" t="s">
        <v>2788</v>
      </c>
      <c r="P751" s="354" t="s">
        <v>3331</v>
      </c>
      <c r="Q751" s="355"/>
      <c r="R751" s="355"/>
    </row>
    <row r="752" spans="1:18" x14ac:dyDescent="0.35">
      <c r="A752" s="357">
        <v>751</v>
      </c>
      <c r="B752" s="357">
        <v>103</v>
      </c>
      <c r="C752" s="357">
        <v>1</v>
      </c>
      <c r="D752" s="357" t="str">
        <f>IF(①申請書!$E$2=B752,"連携","")</f>
        <v/>
      </c>
      <c r="E752" s="356" t="str">
        <f>IF(D752="","",COUNTIF($D$2:D752,"連携"))</f>
        <v/>
      </c>
      <c r="F752" s="357">
        <v>91009</v>
      </c>
      <c r="G752" s="356" t="s">
        <v>1940</v>
      </c>
      <c r="H752" s="356" t="s">
        <v>2724</v>
      </c>
      <c r="I752" s="356" t="s">
        <v>265</v>
      </c>
      <c r="J752" s="357" t="s">
        <v>1797</v>
      </c>
      <c r="K752" s="357">
        <v>3318800061</v>
      </c>
      <c r="L752" s="357" t="s">
        <v>790</v>
      </c>
      <c r="M752" s="356" t="s">
        <v>454</v>
      </c>
      <c r="N752" s="356" t="s">
        <v>2298</v>
      </c>
      <c r="O752" s="356" t="s">
        <v>2788</v>
      </c>
      <c r="P752" s="356" t="s">
        <v>3332</v>
      </c>
    </row>
    <row r="753" spans="1:18" x14ac:dyDescent="0.35">
      <c r="A753" s="357">
        <v>752</v>
      </c>
      <c r="B753" s="357">
        <v>103</v>
      </c>
      <c r="C753" s="357">
        <v>2</v>
      </c>
      <c r="D753" s="357" t="str">
        <f>IF(①申請書!$E$2=B753,"連携","")</f>
        <v/>
      </c>
      <c r="E753" s="356" t="str">
        <f>IF(D753="","",COUNTIF($D$2:D753,"連携"))</f>
        <v/>
      </c>
      <c r="F753" s="357">
        <v>91015</v>
      </c>
      <c r="G753" s="356" t="s">
        <v>203</v>
      </c>
      <c r="H753" s="356" t="s">
        <v>2724</v>
      </c>
      <c r="I753" s="356" t="s">
        <v>1454</v>
      </c>
      <c r="J753" s="357" t="s">
        <v>1799</v>
      </c>
      <c r="K753" s="357">
        <v>3411511219</v>
      </c>
      <c r="L753" s="357" t="s">
        <v>1453</v>
      </c>
      <c r="M753" s="356" t="s">
        <v>711</v>
      </c>
      <c r="N753" s="356" t="s">
        <v>2299</v>
      </c>
      <c r="O753" s="356" t="s">
        <v>2802</v>
      </c>
      <c r="P753" s="356" t="s">
        <v>3333</v>
      </c>
    </row>
    <row r="754" spans="1:18" x14ac:dyDescent="0.35">
      <c r="A754" s="357">
        <v>753</v>
      </c>
      <c r="B754" s="357">
        <v>103</v>
      </c>
      <c r="C754" s="357">
        <v>3</v>
      </c>
      <c r="D754" s="357" t="str">
        <f>IF(①申請書!$E$2=B754,"連携","")</f>
        <v/>
      </c>
      <c r="E754" s="356" t="str">
        <f>IF(D754="","",COUNTIF($D$2:D754,"連携"))</f>
        <v/>
      </c>
      <c r="F754" s="357">
        <v>91054</v>
      </c>
      <c r="G754" s="356" t="s">
        <v>1940</v>
      </c>
      <c r="H754" s="356" t="s">
        <v>2724</v>
      </c>
      <c r="I754" s="356" t="s">
        <v>3334</v>
      </c>
      <c r="J754" s="357" t="s">
        <v>1801</v>
      </c>
      <c r="K754" s="357">
        <v>3318800087</v>
      </c>
      <c r="L754" s="357" t="s">
        <v>785</v>
      </c>
      <c r="M754" s="356" t="s">
        <v>454</v>
      </c>
      <c r="N754" s="356" t="s">
        <v>2300</v>
      </c>
      <c r="O754" s="356" t="s">
        <v>2788</v>
      </c>
      <c r="P754" s="356" t="s">
        <v>3335</v>
      </c>
    </row>
    <row r="755" spans="1:18" x14ac:dyDescent="0.35">
      <c r="A755" s="357">
        <v>754</v>
      </c>
      <c r="B755" s="357">
        <v>103</v>
      </c>
      <c r="C755" s="357">
        <v>4</v>
      </c>
      <c r="D755" s="357" t="str">
        <f>IF(①申請書!$E$2=B755,"連携","")</f>
        <v/>
      </c>
      <c r="E755" s="356" t="str">
        <f>IF(D755="","",COUNTIF($D$2:D755,"連携"))</f>
        <v/>
      </c>
      <c r="F755" s="357">
        <v>91144</v>
      </c>
      <c r="G755" s="356" t="s">
        <v>1940</v>
      </c>
      <c r="H755" s="356" t="s">
        <v>2724</v>
      </c>
      <c r="I755" s="356" t="s">
        <v>269</v>
      </c>
      <c r="J755" s="357" t="s">
        <v>1803</v>
      </c>
      <c r="K755" s="357">
        <v>3717011674</v>
      </c>
      <c r="L755" s="357" t="s">
        <v>1476</v>
      </c>
      <c r="M755" s="356" t="s">
        <v>787</v>
      </c>
      <c r="N755" s="356" t="s">
        <v>2301</v>
      </c>
      <c r="O755" s="356" t="s">
        <v>2802</v>
      </c>
      <c r="P755" s="356" t="s">
        <v>3336</v>
      </c>
    </row>
    <row r="756" spans="1:18" x14ac:dyDescent="0.35">
      <c r="A756" s="357">
        <v>755</v>
      </c>
      <c r="B756" s="357">
        <v>103</v>
      </c>
      <c r="C756" s="357">
        <v>5</v>
      </c>
      <c r="D756" s="357" t="str">
        <f>IF(①申請書!$E$2=B756,"連携","")</f>
        <v/>
      </c>
      <c r="E756" s="356" t="str">
        <f>IF(D756="","",COUNTIF($D$2:D756,"連携"))</f>
        <v/>
      </c>
      <c r="F756" s="357">
        <v>91150</v>
      </c>
      <c r="G756" s="356" t="s">
        <v>1940</v>
      </c>
      <c r="H756" s="356" t="s">
        <v>2724</v>
      </c>
      <c r="I756" s="356" t="s">
        <v>264</v>
      </c>
      <c r="J756" s="357" t="s">
        <v>1804</v>
      </c>
      <c r="K756" s="357">
        <v>3210110049</v>
      </c>
      <c r="L756" s="357" t="s">
        <v>789</v>
      </c>
      <c r="M756" s="356" t="s">
        <v>454</v>
      </c>
      <c r="N756" s="356" t="s">
        <v>2302</v>
      </c>
      <c r="O756" s="356" t="s">
        <v>2802</v>
      </c>
      <c r="P756" s="356" t="s">
        <v>3337</v>
      </c>
    </row>
    <row r="757" spans="1:18" x14ac:dyDescent="0.35">
      <c r="A757" s="357">
        <v>756</v>
      </c>
      <c r="B757" s="357">
        <v>103</v>
      </c>
      <c r="C757" s="357">
        <v>6</v>
      </c>
      <c r="D757" s="357" t="str">
        <f>IF(①申請書!$E$2=B757,"連携","")</f>
        <v/>
      </c>
      <c r="E757" s="356" t="str">
        <f>IF(D757="","",COUNTIF($D$2:D757,"連携"))</f>
        <v/>
      </c>
      <c r="F757" s="357">
        <v>91151</v>
      </c>
      <c r="G757" s="356" t="s">
        <v>1940</v>
      </c>
      <c r="H757" s="356" t="s">
        <v>2724</v>
      </c>
      <c r="I757" s="356" t="s">
        <v>2303</v>
      </c>
      <c r="J757" s="357" t="s">
        <v>1805</v>
      </c>
      <c r="K757" s="357">
        <v>3810128128</v>
      </c>
      <c r="L757" s="357" t="s">
        <v>1481</v>
      </c>
      <c r="M757" s="356" t="s">
        <v>806</v>
      </c>
      <c r="N757" s="356" t="s">
        <v>2304</v>
      </c>
      <c r="O757" s="356" t="s">
        <v>2786</v>
      </c>
      <c r="P757" s="356" t="s">
        <v>3338</v>
      </c>
    </row>
    <row r="758" spans="1:18" x14ac:dyDescent="0.35">
      <c r="A758" s="357">
        <v>757</v>
      </c>
      <c r="B758" s="357">
        <v>103</v>
      </c>
      <c r="C758" s="357">
        <v>7</v>
      </c>
      <c r="D758" s="357" t="str">
        <f>IF(①申請書!$E$2=B758,"連携","")</f>
        <v/>
      </c>
      <c r="E758" s="356" t="str">
        <f>IF(D758="","",COUNTIF($D$2:D758,"連携"))</f>
        <v/>
      </c>
      <c r="F758" s="357">
        <v>91163</v>
      </c>
      <c r="G758" s="356" t="s">
        <v>1940</v>
      </c>
      <c r="H758" s="356" t="s">
        <v>2724</v>
      </c>
      <c r="I758" s="356" t="s">
        <v>272</v>
      </c>
      <c r="J758" s="357" t="s">
        <v>1807</v>
      </c>
      <c r="K758" s="357">
        <v>3310114032</v>
      </c>
      <c r="L758" s="357" t="s">
        <v>801</v>
      </c>
      <c r="M758" s="356" t="s">
        <v>802</v>
      </c>
      <c r="N758" s="356" t="s">
        <v>2305</v>
      </c>
      <c r="O758" s="356" t="s">
        <v>2788</v>
      </c>
      <c r="P758" s="356" t="s">
        <v>1430</v>
      </c>
    </row>
    <row r="759" spans="1:18" s="362" customFormat="1" ht="18.75" x14ac:dyDescent="0.4">
      <c r="A759" s="357">
        <v>758</v>
      </c>
      <c r="B759" s="357">
        <v>103</v>
      </c>
      <c r="C759" s="357">
        <v>8</v>
      </c>
      <c r="D759" s="357" t="str">
        <f>IF(①申請書!$E$2=B759,"連携","")</f>
        <v/>
      </c>
      <c r="E759" s="356" t="str">
        <f>IF(D759="","",COUNTIF($D$2:D759,"連携"))</f>
        <v/>
      </c>
      <c r="F759" s="357">
        <v>91164</v>
      </c>
      <c r="G759" s="356" t="s">
        <v>1940</v>
      </c>
      <c r="H759" s="356" t="s">
        <v>2724</v>
      </c>
      <c r="I759" s="356" t="s">
        <v>271</v>
      </c>
      <c r="J759" s="357" t="s">
        <v>1809</v>
      </c>
      <c r="K759" s="357">
        <v>3411110111</v>
      </c>
      <c r="L759" s="357" t="s">
        <v>800</v>
      </c>
      <c r="M759" s="356" t="s">
        <v>798</v>
      </c>
      <c r="N759" s="356" t="s">
        <v>2306</v>
      </c>
      <c r="O759" s="356" t="s">
        <v>2802</v>
      </c>
      <c r="P759" s="356" t="s">
        <v>3339</v>
      </c>
      <c r="Q759" s="356"/>
      <c r="R759" s="356"/>
    </row>
    <row r="760" spans="1:18" x14ac:dyDescent="0.35">
      <c r="A760" s="357">
        <v>759</v>
      </c>
      <c r="B760" s="357">
        <v>103</v>
      </c>
      <c r="C760" s="357">
        <v>9</v>
      </c>
      <c r="D760" s="357" t="str">
        <f>IF(①申請書!$E$2=B760,"連携","")</f>
        <v/>
      </c>
      <c r="E760" s="356" t="str">
        <f>IF(D760="","",COUNTIF($D$2:D760,"連携"))</f>
        <v/>
      </c>
      <c r="F760" s="357">
        <v>91181</v>
      </c>
      <c r="G760" s="356" t="s">
        <v>1940</v>
      </c>
      <c r="H760" s="356" t="s">
        <v>2724</v>
      </c>
      <c r="I760" s="356" t="s">
        <v>262</v>
      </c>
      <c r="J760" s="357" t="s">
        <v>1811</v>
      </c>
      <c r="K760" s="357">
        <v>3110112418</v>
      </c>
      <c r="L760" s="357" t="s">
        <v>786</v>
      </c>
      <c r="M760" s="356" t="s">
        <v>787</v>
      </c>
      <c r="N760" s="356" t="s">
        <v>2307</v>
      </c>
      <c r="O760" s="356" t="s">
        <v>2802</v>
      </c>
      <c r="P760" s="356" t="s">
        <v>3340</v>
      </c>
    </row>
    <row r="761" spans="1:18" x14ac:dyDescent="0.35">
      <c r="A761" s="357">
        <v>760</v>
      </c>
      <c r="B761" s="357">
        <v>103</v>
      </c>
      <c r="C761" s="357">
        <v>10</v>
      </c>
      <c r="D761" s="357" t="str">
        <f>IF(①申請書!$E$2=B761,"連携","")</f>
        <v/>
      </c>
      <c r="E761" s="356" t="str">
        <f>IF(D761="","",COUNTIF($D$2:D761,"連携"))</f>
        <v/>
      </c>
      <c r="F761" s="357">
        <v>91214</v>
      </c>
      <c r="G761" s="356" t="s">
        <v>1940</v>
      </c>
      <c r="H761" s="356" t="s">
        <v>2724</v>
      </c>
      <c r="I761" s="356" t="s">
        <v>803</v>
      </c>
      <c r="J761" s="357" t="s">
        <v>1813</v>
      </c>
      <c r="K761" s="357">
        <v>2814009037</v>
      </c>
      <c r="L761" s="357" t="s">
        <v>804</v>
      </c>
      <c r="M761" s="356" t="s">
        <v>798</v>
      </c>
      <c r="N761" s="356" t="s">
        <v>2308</v>
      </c>
      <c r="O761" s="356" t="s">
        <v>2788</v>
      </c>
      <c r="P761" s="356" t="s">
        <v>3341</v>
      </c>
    </row>
    <row r="762" spans="1:18" x14ac:dyDescent="0.35">
      <c r="A762" s="357">
        <v>761</v>
      </c>
      <c r="B762" s="357">
        <v>103</v>
      </c>
      <c r="C762" s="357">
        <v>11</v>
      </c>
      <c r="D762" s="357" t="str">
        <f>IF(①申請書!$E$2=B762,"連携","")</f>
        <v/>
      </c>
      <c r="E762" s="356" t="str">
        <f>IF(D762="","",COUNTIF($D$2:D762,"連携"))</f>
        <v/>
      </c>
      <c r="F762" s="357">
        <v>91272</v>
      </c>
      <c r="G762" s="356" t="s">
        <v>203</v>
      </c>
      <c r="H762" s="356" t="s">
        <v>2724</v>
      </c>
      <c r="I762" s="356" t="s">
        <v>267</v>
      </c>
      <c r="J762" s="357" t="s">
        <v>1815</v>
      </c>
      <c r="K762" s="357">
        <v>3310111442</v>
      </c>
      <c r="L762" s="357" t="s">
        <v>794</v>
      </c>
      <c r="M762" s="356" t="s">
        <v>711</v>
      </c>
      <c r="N762" s="356" t="s">
        <v>2309</v>
      </c>
      <c r="O762" s="356" t="s">
        <v>2802</v>
      </c>
      <c r="P762" s="356" t="s">
        <v>3342</v>
      </c>
    </row>
    <row r="763" spans="1:18" x14ac:dyDescent="0.35">
      <c r="A763" s="357">
        <v>762</v>
      </c>
      <c r="B763" s="357">
        <v>103</v>
      </c>
      <c r="C763" s="357">
        <v>12</v>
      </c>
      <c r="D763" s="357" t="str">
        <f>IF(①申請書!$E$2=B763,"連携","")</f>
        <v/>
      </c>
      <c r="E763" s="356" t="str">
        <f>IF(D763="","",COUNTIF($D$2:D763,"連携"))</f>
        <v/>
      </c>
      <c r="F763" s="357">
        <v>91288</v>
      </c>
      <c r="G763" s="356" t="s">
        <v>1940</v>
      </c>
      <c r="H763" s="356" t="s">
        <v>2724</v>
      </c>
      <c r="I763" s="356" t="s">
        <v>796</v>
      </c>
      <c r="J763" s="357" t="s">
        <v>1818</v>
      </c>
      <c r="K763" s="357">
        <v>3717010270</v>
      </c>
      <c r="L763" s="357" t="s">
        <v>797</v>
      </c>
      <c r="M763" s="356" t="s">
        <v>798</v>
      </c>
      <c r="N763" s="356" t="s">
        <v>2310</v>
      </c>
      <c r="O763" s="356" t="s">
        <v>2788</v>
      </c>
      <c r="P763" s="356" t="s">
        <v>1429</v>
      </c>
    </row>
    <row r="764" spans="1:18" x14ac:dyDescent="0.35">
      <c r="A764" s="357">
        <v>763</v>
      </c>
      <c r="B764" s="357">
        <v>103</v>
      </c>
      <c r="C764" s="357">
        <v>13</v>
      </c>
      <c r="D764" s="357" t="str">
        <f>IF(①申請書!$E$2=B764,"連携","")</f>
        <v/>
      </c>
      <c r="E764" s="356" t="str">
        <f>IF(D764="","",COUNTIF($D$2:D764,"連携"))</f>
        <v/>
      </c>
      <c r="F764" s="357">
        <v>91366</v>
      </c>
      <c r="G764" s="356" t="s">
        <v>1940</v>
      </c>
      <c r="H764" s="356" t="s">
        <v>2724</v>
      </c>
      <c r="I764" s="356" t="s">
        <v>274</v>
      </c>
      <c r="J764" s="357" t="s">
        <v>1820</v>
      </c>
      <c r="K764" s="357">
        <v>3319800037</v>
      </c>
      <c r="L764" s="357" t="s">
        <v>805</v>
      </c>
      <c r="M764" s="356" t="s">
        <v>798</v>
      </c>
      <c r="N764" s="356" t="s">
        <v>2311</v>
      </c>
      <c r="O764" s="356" t="s">
        <v>2788</v>
      </c>
      <c r="P764" s="356" t="s">
        <v>1431</v>
      </c>
    </row>
    <row r="765" spans="1:18" x14ac:dyDescent="0.35">
      <c r="A765" s="357">
        <v>764</v>
      </c>
      <c r="B765" s="357">
        <v>103</v>
      </c>
      <c r="C765" s="357">
        <v>14</v>
      </c>
      <c r="D765" s="357" t="str">
        <f>IF(①申請書!$E$2=B765,"連携","")</f>
        <v/>
      </c>
      <c r="E765" s="356" t="str">
        <f>IF(D765="","",COUNTIF($D$2:D765,"連携"))</f>
        <v/>
      </c>
      <c r="F765" s="357">
        <v>91415</v>
      </c>
      <c r="G765" s="356" t="s">
        <v>1940</v>
      </c>
      <c r="H765" s="356" t="s">
        <v>2724</v>
      </c>
      <c r="I765" s="356" t="s">
        <v>263</v>
      </c>
      <c r="J765" s="357" t="s">
        <v>1822</v>
      </c>
      <c r="K765" s="357">
        <v>3518812684</v>
      </c>
      <c r="L765" s="357" t="s">
        <v>788</v>
      </c>
      <c r="M765" s="356" t="s">
        <v>454</v>
      </c>
      <c r="N765" s="356" t="s">
        <v>2312</v>
      </c>
      <c r="O765" s="356" t="s">
        <v>2802</v>
      </c>
      <c r="P765" s="356" t="s">
        <v>3343</v>
      </c>
    </row>
    <row r="766" spans="1:18" x14ac:dyDescent="0.35">
      <c r="A766" s="357">
        <v>765</v>
      </c>
      <c r="B766" s="357">
        <v>103</v>
      </c>
      <c r="C766" s="357">
        <v>15</v>
      </c>
      <c r="D766" s="357" t="str">
        <f>IF(①申請書!$E$2=B766,"連携","")</f>
        <v/>
      </c>
      <c r="E766" s="356" t="str">
        <f>IF(D766="","",COUNTIF($D$2:D766,"連携"))</f>
        <v/>
      </c>
      <c r="F766" s="357">
        <v>91416</v>
      </c>
      <c r="G766" s="356" t="s">
        <v>1940</v>
      </c>
      <c r="H766" s="356" t="s">
        <v>2724</v>
      </c>
      <c r="I766" s="356" t="s">
        <v>268</v>
      </c>
      <c r="J766" s="357" t="s">
        <v>1824</v>
      </c>
      <c r="K766" s="357">
        <v>3818010054</v>
      </c>
      <c r="L766" s="357" t="s">
        <v>795</v>
      </c>
      <c r="M766" s="356" t="s">
        <v>787</v>
      </c>
      <c r="N766" s="356" t="s">
        <v>2313</v>
      </c>
      <c r="O766" s="356" t="s">
        <v>2788</v>
      </c>
      <c r="P766" s="356" t="s">
        <v>3344</v>
      </c>
    </row>
    <row r="767" spans="1:18" x14ac:dyDescent="0.35">
      <c r="A767" s="357">
        <v>766</v>
      </c>
      <c r="B767" s="357">
        <v>103</v>
      </c>
      <c r="C767" s="357">
        <v>16</v>
      </c>
      <c r="D767" s="357" t="str">
        <f>IF(①申請書!$E$2=B767,"連携","")</f>
        <v/>
      </c>
      <c r="E767" s="356" t="str">
        <f>IF(D767="","",COUNTIF($D$2:D767,"連携"))</f>
        <v/>
      </c>
      <c r="F767" s="357">
        <v>91507</v>
      </c>
      <c r="G767" s="356" t="s">
        <v>1940</v>
      </c>
      <c r="H767" s="356" t="s">
        <v>2724</v>
      </c>
      <c r="I767" s="356" t="s">
        <v>266</v>
      </c>
      <c r="J767" s="357" t="s">
        <v>1826</v>
      </c>
      <c r="K767" s="357">
        <v>3411511276</v>
      </c>
      <c r="L767" s="357" t="s">
        <v>3345</v>
      </c>
      <c r="M767" s="356" t="s">
        <v>793</v>
      </c>
      <c r="N767" s="356" t="s">
        <v>3346</v>
      </c>
      <c r="O767" s="356" t="s">
        <v>2788</v>
      </c>
      <c r="P767" s="356" t="s">
        <v>3347</v>
      </c>
    </row>
    <row r="768" spans="1:18" x14ac:dyDescent="0.35">
      <c r="A768" s="357">
        <v>767</v>
      </c>
      <c r="B768" s="357">
        <v>103</v>
      </c>
      <c r="C768" s="357">
        <v>17</v>
      </c>
      <c r="D768" s="357" t="str">
        <f>IF(①申請書!$E$2=B768,"連携","")</f>
        <v/>
      </c>
      <c r="E768" s="356" t="str">
        <f>IF(D768="","",COUNTIF($D$2:D768,"連携"))</f>
        <v/>
      </c>
      <c r="F768" s="357">
        <v>91645</v>
      </c>
      <c r="G768" s="356" t="s">
        <v>1940</v>
      </c>
      <c r="H768" s="356" t="s">
        <v>2724</v>
      </c>
      <c r="I768" s="356" t="s">
        <v>270</v>
      </c>
      <c r="J768" s="357" t="s">
        <v>1867</v>
      </c>
      <c r="K768" s="357">
        <v>3418010041</v>
      </c>
      <c r="L768" s="357" t="s">
        <v>799</v>
      </c>
      <c r="M768" s="356" t="s">
        <v>670</v>
      </c>
      <c r="N768" s="356" t="s">
        <v>2314</v>
      </c>
      <c r="O768" s="356" t="s">
        <v>2802</v>
      </c>
      <c r="P768" s="356" t="s">
        <v>3323</v>
      </c>
    </row>
    <row r="769" spans="1:18" x14ac:dyDescent="0.35">
      <c r="A769" s="357">
        <v>768</v>
      </c>
      <c r="B769" s="357">
        <v>103</v>
      </c>
      <c r="C769" s="357">
        <v>18</v>
      </c>
      <c r="D769" s="357" t="str">
        <f>IF(①申請書!$E$2=B769,"連携","")</f>
        <v/>
      </c>
      <c r="E769" s="356" t="str">
        <f>IF(D769="","",COUNTIF($D$2:D769,"連携"))</f>
        <v/>
      </c>
      <c r="F769" s="357">
        <v>91758</v>
      </c>
      <c r="G769" s="356" t="s">
        <v>1940</v>
      </c>
      <c r="H769" s="356" t="s">
        <v>2724</v>
      </c>
      <c r="I769" s="356" t="s">
        <v>1574</v>
      </c>
      <c r="J769" s="357" t="s">
        <v>1868</v>
      </c>
      <c r="K769" s="357">
        <v>3717010379</v>
      </c>
      <c r="L769" s="357" t="s">
        <v>1573</v>
      </c>
      <c r="M769" s="356" t="s">
        <v>802</v>
      </c>
      <c r="N769" s="356" t="s">
        <v>2315</v>
      </c>
      <c r="O769" s="356" t="s">
        <v>2788</v>
      </c>
      <c r="P769" s="356" t="s">
        <v>2316</v>
      </c>
    </row>
    <row r="770" spans="1:18" x14ac:dyDescent="0.35">
      <c r="A770" s="357">
        <v>769</v>
      </c>
      <c r="B770" s="357">
        <v>103</v>
      </c>
      <c r="C770" s="357">
        <v>19</v>
      </c>
      <c r="D770" s="357" t="str">
        <f>IF(①申請書!$E$2=B770,"連携","")</f>
        <v/>
      </c>
      <c r="E770" s="356" t="str">
        <f>IF(D770="","",COUNTIF($D$2:D770,"連携"))</f>
        <v/>
      </c>
      <c r="F770" s="357">
        <v>92133</v>
      </c>
      <c r="G770" s="356" t="s">
        <v>1940</v>
      </c>
      <c r="H770" s="356" t="s">
        <v>2724</v>
      </c>
      <c r="I770" s="356" t="s">
        <v>791</v>
      </c>
      <c r="J770" s="357" t="s">
        <v>1870</v>
      </c>
      <c r="K770" s="357">
        <v>3410124378</v>
      </c>
      <c r="L770" s="357" t="s">
        <v>792</v>
      </c>
      <c r="M770" s="356" t="s">
        <v>454</v>
      </c>
      <c r="N770" s="356" t="s">
        <v>2317</v>
      </c>
      <c r="O770" s="356" t="s">
        <v>2802</v>
      </c>
      <c r="P770" s="356" t="s">
        <v>3348</v>
      </c>
    </row>
    <row r="771" spans="1:18" x14ac:dyDescent="0.35">
      <c r="A771" s="357">
        <v>770</v>
      </c>
      <c r="B771" s="357">
        <v>103</v>
      </c>
      <c r="C771" s="357">
        <v>20</v>
      </c>
      <c r="D771" s="357" t="str">
        <f>IF(①申請書!$E$2=B771,"連携","")</f>
        <v/>
      </c>
      <c r="E771" s="356" t="str">
        <f>IF(D771="","",COUNTIF($D$2:D771,"連携"))</f>
        <v/>
      </c>
      <c r="F771" s="357">
        <v>92452</v>
      </c>
      <c r="G771" s="356" t="s">
        <v>1940</v>
      </c>
      <c r="H771" s="356" t="s">
        <v>2724</v>
      </c>
      <c r="I771" s="356" t="s">
        <v>1449</v>
      </c>
      <c r="J771" s="357" t="s">
        <v>2143</v>
      </c>
      <c r="K771" s="357">
        <v>2814002776</v>
      </c>
      <c r="L771" s="357" t="s">
        <v>2318</v>
      </c>
      <c r="M771" s="356" t="s">
        <v>798</v>
      </c>
      <c r="N771" s="356" t="s">
        <v>2319</v>
      </c>
      <c r="O771" s="356" t="s">
        <v>2788</v>
      </c>
      <c r="P771" s="356" t="s">
        <v>2320</v>
      </c>
    </row>
    <row r="772" spans="1:18" ht="18" x14ac:dyDescent="0.35">
      <c r="A772" s="352">
        <v>771</v>
      </c>
      <c r="B772" s="353">
        <v>104</v>
      </c>
      <c r="C772" s="353">
        <v>0</v>
      </c>
      <c r="D772" s="353"/>
      <c r="E772" s="354" t="str">
        <f>IF(D772="","",COUNTIF($D$2:D772,"連携"))</f>
        <v/>
      </c>
      <c r="F772" s="353">
        <v>92130</v>
      </c>
      <c r="G772" s="354" t="s">
        <v>1940</v>
      </c>
      <c r="H772" s="354" t="s">
        <v>2726</v>
      </c>
      <c r="I772" s="354" t="s">
        <v>73</v>
      </c>
      <c r="J772" s="353" t="s">
        <v>7</v>
      </c>
      <c r="K772" s="353">
        <v>3310116243</v>
      </c>
      <c r="L772" s="353" t="s">
        <v>453</v>
      </c>
      <c r="M772" s="354" t="s">
        <v>454</v>
      </c>
      <c r="N772" s="354" t="s">
        <v>1941</v>
      </c>
      <c r="O772" s="354" t="s">
        <v>2788</v>
      </c>
      <c r="P772" s="354" t="s">
        <v>2925</v>
      </c>
      <c r="Q772" s="355"/>
      <c r="R772" s="355"/>
    </row>
    <row r="773" spans="1:18" ht="18" x14ac:dyDescent="0.35">
      <c r="A773" s="357">
        <v>772</v>
      </c>
      <c r="B773" s="359">
        <v>105</v>
      </c>
      <c r="C773" s="359">
        <v>0</v>
      </c>
      <c r="D773" s="359"/>
      <c r="E773" s="360" t="str">
        <f>IF(D773="","",COUNTIF($D$2:D773,"連携"))</f>
        <v/>
      </c>
      <c r="F773" s="359">
        <v>91138</v>
      </c>
      <c r="G773" s="360" t="s">
        <v>3324</v>
      </c>
      <c r="H773" s="360" t="s">
        <v>3349</v>
      </c>
      <c r="I773" s="360" t="s">
        <v>3350</v>
      </c>
      <c r="J773" s="359" t="s">
        <v>7</v>
      </c>
      <c r="K773" s="359">
        <v>3418010017</v>
      </c>
      <c r="L773" s="359" t="s">
        <v>808</v>
      </c>
      <c r="M773" s="360" t="s">
        <v>3351</v>
      </c>
      <c r="N773" s="360" t="s">
        <v>3352</v>
      </c>
      <c r="O773" s="360" t="s">
        <v>2788</v>
      </c>
      <c r="P773" s="360" t="s">
        <v>3353</v>
      </c>
    </row>
    <row r="774" spans="1:18" x14ac:dyDescent="0.35">
      <c r="A774" s="357">
        <v>773</v>
      </c>
      <c r="B774" s="357">
        <v>105</v>
      </c>
      <c r="C774" s="357">
        <v>1</v>
      </c>
      <c r="D774" s="357" t="str">
        <f>IF(①申請書!$E$2=B774,"連携","")</f>
        <v/>
      </c>
      <c r="E774" s="356" t="str">
        <f>IF(D774="","",COUNTIF($D$2:D774,"連携"))</f>
        <v/>
      </c>
      <c r="F774" s="357">
        <v>91137</v>
      </c>
      <c r="G774" s="356" t="s">
        <v>1940</v>
      </c>
      <c r="H774" s="356" t="s">
        <v>2728</v>
      </c>
      <c r="I774" s="356" t="s">
        <v>816</v>
      </c>
      <c r="J774" s="357" t="s">
        <v>1797</v>
      </c>
      <c r="K774" s="357">
        <v>3410225340</v>
      </c>
      <c r="L774" s="357" t="s">
        <v>817</v>
      </c>
      <c r="M774" s="356" t="s">
        <v>798</v>
      </c>
      <c r="N774" s="356" t="s">
        <v>2322</v>
      </c>
      <c r="O774" s="356" t="s">
        <v>2788</v>
      </c>
      <c r="P774" s="356" t="s">
        <v>1319</v>
      </c>
    </row>
    <row r="775" spans="1:18" x14ac:dyDescent="0.35">
      <c r="A775" s="357">
        <v>774</v>
      </c>
      <c r="B775" s="357">
        <v>105</v>
      </c>
      <c r="C775" s="357">
        <v>2</v>
      </c>
      <c r="D775" s="357" t="str">
        <f>IF(①申請書!$E$2=B775,"連携","")</f>
        <v/>
      </c>
      <c r="E775" s="356" t="str">
        <f>IF(D775="","",COUNTIF($D$2:D775,"連携"))</f>
        <v/>
      </c>
      <c r="F775" s="357">
        <v>91153</v>
      </c>
      <c r="G775" s="356" t="s">
        <v>1940</v>
      </c>
      <c r="H775" s="356" t="s">
        <v>2728</v>
      </c>
      <c r="I775" s="356" t="s">
        <v>809</v>
      </c>
      <c r="J775" s="357" t="s">
        <v>1799</v>
      </c>
      <c r="K775" s="357">
        <v>3418010033</v>
      </c>
      <c r="L775" s="357" t="s">
        <v>810</v>
      </c>
      <c r="M775" s="356" t="s">
        <v>798</v>
      </c>
      <c r="N775" s="356" t="s">
        <v>2323</v>
      </c>
      <c r="O775" s="356" t="s">
        <v>2788</v>
      </c>
      <c r="P775" s="356" t="s">
        <v>3354</v>
      </c>
    </row>
    <row r="776" spans="1:18" x14ac:dyDescent="0.35">
      <c r="A776" s="357">
        <v>775</v>
      </c>
      <c r="B776" s="357">
        <v>105</v>
      </c>
      <c r="C776" s="357">
        <v>3</v>
      </c>
      <c r="D776" s="357" t="str">
        <f>IF(①申請書!$E$2=B776,"連携","")</f>
        <v/>
      </c>
      <c r="E776" s="356" t="str">
        <f>IF(D776="","",COUNTIF($D$2:D776,"連携"))</f>
        <v/>
      </c>
      <c r="F776" s="357">
        <v>91355</v>
      </c>
      <c r="G776" s="356" t="s">
        <v>1940</v>
      </c>
      <c r="H776" s="356" t="s">
        <v>2728</v>
      </c>
      <c r="I776" s="356" t="s">
        <v>818</v>
      </c>
      <c r="J776" s="357" t="s">
        <v>1801</v>
      </c>
      <c r="K776" s="357">
        <v>3411112067</v>
      </c>
      <c r="L776" s="357" t="s">
        <v>819</v>
      </c>
      <c r="M776" s="356" t="s">
        <v>798</v>
      </c>
      <c r="N776" s="356" t="s">
        <v>2324</v>
      </c>
      <c r="O776" s="356" t="s">
        <v>2788</v>
      </c>
      <c r="P776" s="356" t="s">
        <v>3355</v>
      </c>
    </row>
    <row r="777" spans="1:18" x14ac:dyDescent="0.35">
      <c r="A777" s="357">
        <v>776</v>
      </c>
      <c r="B777" s="357">
        <v>105</v>
      </c>
      <c r="C777" s="357">
        <v>4</v>
      </c>
      <c r="D777" s="357" t="str">
        <f>IF(①申請書!$E$2=B777,"連携","")</f>
        <v/>
      </c>
      <c r="E777" s="356" t="str">
        <f>IF(D777="","",COUNTIF($D$2:D777,"連携"))</f>
        <v/>
      </c>
      <c r="F777" s="357">
        <v>91486</v>
      </c>
      <c r="G777" s="356" t="s">
        <v>3324</v>
      </c>
      <c r="H777" s="356" t="s">
        <v>3349</v>
      </c>
      <c r="I777" s="356" t="s">
        <v>3356</v>
      </c>
      <c r="J777" s="357" t="s">
        <v>1803</v>
      </c>
      <c r="K777" s="357" t="s">
        <v>3357</v>
      </c>
      <c r="L777" s="357" t="s">
        <v>813</v>
      </c>
      <c r="M777" s="356" t="s">
        <v>3351</v>
      </c>
      <c r="N777" s="356" t="s">
        <v>3358</v>
      </c>
      <c r="O777" s="356" t="s">
        <v>2802</v>
      </c>
      <c r="P777" s="356" t="s">
        <v>3359</v>
      </c>
    </row>
    <row r="778" spans="1:18" x14ac:dyDescent="0.35">
      <c r="A778" s="357">
        <v>777</v>
      </c>
      <c r="B778" s="357">
        <v>105</v>
      </c>
      <c r="C778" s="357">
        <v>5</v>
      </c>
      <c r="D778" s="357" t="str">
        <f>IF(①申請書!$E$2=B778,"連携","")</f>
        <v/>
      </c>
      <c r="E778" s="356" t="str">
        <f>IF(D778="","",COUNTIF($D$2:D778,"連携"))</f>
        <v/>
      </c>
      <c r="F778" s="357">
        <v>91644</v>
      </c>
      <c r="G778" s="356" t="s">
        <v>1940</v>
      </c>
      <c r="H778" s="356" t="s">
        <v>2728</v>
      </c>
      <c r="I778" s="356" t="s">
        <v>814</v>
      </c>
      <c r="J778" s="357" t="s">
        <v>1804</v>
      </c>
      <c r="K778" s="357">
        <v>3418010066</v>
      </c>
      <c r="L778" s="357" t="s">
        <v>815</v>
      </c>
      <c r="M778" s="356" t="s">
        <v>798</v>
      </c>
      <c r="N778" s="356" t="s">
        <v>2325</v>
      </c>
      <c r="O778" s="356" t="s">
        <v>2802</v>
      </c>
      <c r="P778" s="356" t="s">
        <v>3360</v>
      </c>
    </row>
    <row r="779" spans="1:18" x14ac:dyDescent="0.35">
      <c r="A779" s="357">
        <v>778</v>
      </c>
      <c r="B779" s="357">
        <v>105</v>
      </c>
      <c r="C779" s="357">
        <v>6</v>
      </c>
      <c r="D779" s="357" t="str">
        <f>IF(①申請書!$E$2=B779,"連携","")</f>
        <v/>
      </c>
      <c r="E779" s="356" t="str">
        <f>IF(D779="","",COUNTIF($D$2:D779,"連携"))</f>
        <v/>
      </c>
      <c r="F779" s="357">
        <v>91699</v>
      </c>
      <c r="G779" s="356" t="s">
        <v>1940</v>
      </c>
      <c r="H779" s="356" t="s">
        <v>2728</v>
      </c>
      <c r="I779" s="356" t="s">
        <v>811</v>
      </c>
      <c r="J779" s="357" t="s">
        <v>1805</v>
      </c>
      <c r="K779" s="357">
        <v>3412710018</v>
      </c>
      <c r="L779" s="357" t="s">
        <v>812</v>
      </c>
      <c r="M779" s="356" t="s">
        <v>798</v>
      </c>
      <c r="N779" s="356" t="s">
        <v>2326</v>
      </c>
      <c r="O779" s="356" t="s">
        <v>2788</v>
      </c>
      <c r="P779" s="356" t="s">
        <v>3361</v>
      </c>
    </row>
    <row r="780" spans="1:18" x14ac:dyDescent="0.35">
      <c r="A780" s="357">
        <v>779</v>
      </c>
      <c r="B780" s="357">
        <v>105</v>
      </c>
      <c r="C780" s="357">
        <v>7</v>
      </c>
      <c r="D780" s="357" t="str">
        <f>IF(①申請書!$E$2=B780,"連携","")</f>
        <v/>
      </c>
      <c r="E780" s="356" t="str">
        <f>IF(D780="","",COUNTIF($D$2:D780,"連携"))</f>
        <v/>
      </c>
      <c r="F780" s="357">
        <v>91852</v>
      </c>
      <c r="G780" s="356" t="s">
        <v>1940</v>
      </c>
      <c r="H780" s="356" t="s">
        <v>2728</v>
      </c>
      <c r="I780" s="356" t="s">
        <v>277</v>
      </c>
      <c r="J780" s="357" t="s">
        <v>1807</v>
      </c>
      <c r="K780" s="357">
        <v>3411910809</v>
      </c>
      <c r="L780" s="357" t="s">
        <v>820</v>
      </c>
      <c r="M780" s="356" t="s">
        <v>798</v>
      </c>
      <c r="N780" s="356" t="s">
        <v>2327</v>
      </c>
      <c r="O780" s="356" t="s">
        <v>2788</v>
      </c>
      <c r="P780" s="356" t="s">
        <v>3362</v>
      </c>
    </row>
    <row r="781" spans="1:18" ht="18" x14ac:dyDescent="0.35">
      <c r="A781" s="352">
        <v>780</v>
      </c>
      <c r="B781" s="353">
        <v>106</v>
      </c>
      <c r="C781" s="353">
        <v>0</v>
      </c>
      <c r="D781" s="353"/>
      <c r="E781" s="354" t="str">
        <f>IF(D781="","",COUNTIF($D$2:D781,"連携"))</f>
        <v/>
      </c>
      <c r="F781" s="353">
        <v>91653</v>
      </c>
      <c r="G781" s="354" t="s">
        <v>1940</v>
      </c>
      <c r="H781" s="354" t="s">
        <v>2731</v>
      </c>
      <c r="I781" s="354" t="s">
        <v>3363</v>
      </c>
      <c r="J781" s="353" t="s">
        <v>7</v>
      </c>
      <c r="K781" s="353">
        <v>3510510187</v>
      </c>
      <c r="L781" s="353" t="s">
        <v>821</v>
      </c>
      <c r="M781" s="354" t="s">
        <v>806</v>
      </c>
      <c r="N781" s="354" t="s">
        <v>2328</v>
      </c>
      <c r="O781" s="354" t="s">
        <v>2788</v>
      </c>
      <c r="P781" s="354" t="s">
        <v>3364</v>
      </c>
      <c r="Q781" s="355"/>
      <c r="R781" s="355"/>
    </row>
    <row r="782" spans="1:18" x14ac:dyDescent="0.35">
      <c r="A782" s="357">
        <v>781</v>
      </c>
      <c r="B782" s="357">
        <v>106</v>
      </c>
      <c r="C782" s="357">
        <v>1</v>
      </c>
      <c r="D782" s="357" t="str">
        <f>IF(①申請書!$E$2=B782,"連携","")</f>
        <v/>
      </c>
      <c r="E782" s="356" t="str">
        <f>IF(D782="","",COUNTIF($D$2:D782,"連携"))</f>
        <v/>
      </c>
      <c r="F782" s="357">
        <v>91187</v>
      </c>
      <c r="G782" s="356" t="s">
        <v>1940</v>
      </c>
      <c r="H782" s="356" t="s">
        <v>2731</v>
      </c>
      <c r="I782" s="356" t="s">
        <v>280</v>
      </c>
      <c r="J782" s="357" t="s">
        <v>1797</v>
      </c>
      <c r="K782" s="357">
        <v>3510612546</v>
      </c>
      <c r="L782" s="357" t="s">
        <v>824</v>
      </c>
      <c r="M782" s="356" t="s">
        <v>806</v>
      </c>
      <c r="N782" s="356" t="s">
        <v>2329</v>
      </c>
      <c r="O782" s="356" t="s">
        <v>2788</v>
      </c>
      <c r="P782" s="356" t="s">
        <v>3365</v>
      </c>
    </row>
    <row r="783" spans="1:18" x14ac:dyDescent="0.35">
      <c r="A783" s="357">
        <v>782</v>
      </c>
      <c r="B783" s="357">
        <v>106</v>
      </c>
      <c r="C783" s="357">
        <v>2</v>
      </c>
      <c r="D783" s="357" t="str">
        <f>IF(①申請書!$E$2=B783,"連携","")</f>
        <v/>
      </c>
      <c r="E783" s="356" t="str">
        <f>IF(D783="","",COUNTIF($D$2:D783,"連携"))</f>
        <v/>
      </c>
      <c r="F783" s="357">
        <v>91188</v>
      </c>
      <c r="G783" s="356" t="s">
        <v>1940</v>
      </c>
      <c r="H783" s="356" t="s">
        <v>2731</v>
      </c>
      <c r="I783" s="356" t="s">
        <v>278</v>
      </c>
      <c r="J783" s="357" t="s">
        <v>1799</v>
      </c>
      <c r="K783" s="357">
        <v>3518810050</v>
      </c>
      <c r="L783" s="357" t="s">
        <v>822</v>
      </c>
      <c r="M783" s="356" t="s">
        <v>806</v>
      </c>
      <c r="N783" s="356" t="s">
        <v>2330</v>
      </c>
      <c r="O783" s="356" t="s">
        <v>2788</v>
      </c>
      <c r="P783" s="356" t="s">
        <v>3366</v>
      </c>
    </row>
    <row r="784" spans="1:18" x14ac:dyDescent="0.35">
      <c r="A784" s="357">
        <v>783</v>
      </c>
      <c r="B784" s="357">
        <v>106</v>
      </c>
      <c r="C784" s="357">
        <v>3</v>
      </c>
      <c r="D784" s="357" t="str">
        <f>IF(①申請書!$E$2=B784,"連携","")</f>
        <v/>
      </c>
      <c r="E784" s="356" t="str">
        <f>IF(D784="","",COUNTIF($D$2:D784,"連携"))</f>
        <v/>
      </c>
      <c r="F784" s="357">
        <v>91509</v>
      </c>
      <c r="G784" s="356" t="s">
        <v>1940</v>
      </c>
      <c r="H784" s="356" t="s">
        <v>2731</v>
      </c>
      <c r="I784" s="356" t="s">
        <v>827</v>
      </c>
      <c r="J784" s="357" t="s">
        <v>1801</v>
      </c>
      <c r="K784" s="357">
        <v>3510910247</v>
      </c>
      <c r="L784" s="357" t="s">
        <v>828</v>
      </c>
      <c r="M784" s="356" t="s">
        <v>806</v>
      </c>
      <c r="N784" s="356" t="s">
        <v>2331</v>
      </c>
      <c r="O784" s="356" t="s">
        <v>2802</v>
      </c>
      <c r="P784" s="356" t="s">
        <v>3367</v>
      </c>
    </row>
    <row r="785" spans="1:18" x14ac:dyDescent="0.35">
      <c r="A785" s="357">
        <v>784</v>
      </c>
      <c r="B785" s="357">
        <v>106</v>
      </c>
      <c r="C785" s="357">
        <v>4</v>
      </c>
      <c r="D785" s="357" t="str">
        <f>IF(①申請書!$E$2=B785,"連携","")</f>
        <v/>
      </c>
      <c r="E785" s="356" t="str">
        <f>IF(D785="","",COUNTIF($D$2:D785,"連携"))</f>
        <v/>
      </c>
      <c r="F785" s="357">
        <v>91848</v>
      </c>
      <c r="G785" s="356" t="s">
        <v>1940</v>
      </c>
      <c r="H785" s="356" t="s">
        <v>2731</v>
      </c>
      <c r="I785" s="356" t="s">
        <v>825</v>
      </c>
      <c r="J785" s="357" t="s">
        <v>1803</v>
      </c>
      <c r="K785" s="357">
        <v>3511210027</v>
      </c>
      <c r="L785" s="357" t="s">
        <v>826</v>
      </c>
      <c r="M785" s="356" t="s">
        <v>806</v>
      </c>
      <c r="N785" s="356" t="s">
        <v>2332</v>
      </c>
      <c r="O785" s="356" t="s">
        <v>2802</v>
      </c>
      <c r="P785" s="356" t="s">
        <v>3368</v>
      </c>
    </row>
    <row r="786" spans="1:18" x14ac:dyDescent="0.35">
      <c r="A786" s="357">
        <v>785</v>
      </c>
      <c r="B786" s="357">
        <v>106</v>
      </c>
      <c r="C786" s="357">
        <v>5</v>
      </c>
      <c r="D786" s="357" t="str">
        <f>IF(①申請書!$E$2=B786,"連携","")</f>
        <v/>
      </c>
      <c r="E786" s="356" t="str">
        <f>IF(D786="","",COUNTIF($D$2:D786,"連携"))</f>
        <v/>
      </c>
      <c r="F786" s="357">
        <v>92055</v>
      </c>
      <c r="G786" s="356" t="s">
        <v>1940</v>
      </c>
      <c r="H786" s="356" t="s">
        <v>2731</v>
      </c>
      <c r="I786" s="356" t="s">
        <v>1603</v>
      </c>
      <c r="J786" s="357" t="s">
        <v>1804</v>
      </c>
      <c r="K786" s="357">
        <v>3510116357</v>
      </c>
      <c r="L786" s="357" t="s">
        <v>1602</v>
      </c>
      <c r="M786" s="356" t="s">
        <v>806</v>
      </c>
      <c r="N786" s="356" t="s">
        <v>2333</v>
      </c>
      <c r="O786" s="356" t="s">
        <v>2788</v>
      </c>
      <c r="P786" s="356" t="s">
        <v>2334</v>
      </c>
    </row>
    <row r="787" spans="1:18" x14ac:dyDescent="0.35">
      <c r="A787" s="357">
        <v>786</v>
      </c>
      <c r="B787" s="357">
        <v>106</v>
      </c>
      <c r="C787" s="357">
        <v>6</v>
      </c>
      <c r="D787" s="357" t="str">
        <f>IF(①申請書!$E$2=B787,"連携","")</f>
        <v/>
      </c>
      <c r="E787" s="356" t="str">
        <f>IF(D787="","",COUNTIF($D$2:D787,"連携"))</f>
        <v/>
      </c>
      <c r="F787" s="357">
        <v>92225</v>
      </c>
      <c r="G787" s="356" t="s">
        <v>1940</v>
      </c>
      <c r="H787" s="356" t="s">
        <v>2731</v>
      </c>
      <c r="I787" s="356" t="s">
        <v>279</v>
      </c>
      <c r="J787" s="357" t="s">
        <v>1805</v>
      </c>
      <c r="K787" s="357">
        <v>3518816933</v>
      </c>
      <c r="L787" s="357" t="s">
        <v>823</v>
      </c>
      <c r="M787" s="356" t="s">
        <v>806</v>
      </c>
      <c r="N787" s="356" t="s">
        <v>2335</v>
      </c>
      <c r="O787" s="356" t="s">
        <v>2788</v>
      </c>
      <c r="P787" s="356" t="s">
        <v>1432</v>
      </c>
    </row>
    <row r="788" spans="1:18" ht="18" x14ac:dyDescent="0.35">
      <c r="A788" s="352">
        <v>787</v>
      </c>
      <c r="B788" s="353">
        <v>107</v>
      </c>
      <c r="C788" s="353">
        <v>0</v>
      </c>
      <c r="D788" s="353"/>
      <c r="E788" s="354" t="str">
        <f>IF(D788="","",COUNTIF($D$2:D788,"連携"))</f>
        <v/>
      </c>
      <c r="F788" s="353">
        <v>91482</v>
      </c>
      <c r="G788" s="354" t="s">
        <v>1940</v>
      </c>
      <c r="H788" s="354" t="s">
        <v>2735</v>
      </c>
      <c r="I788" s="354" t="s">
        <v>287</v>
      </c>
      <c r="J788" s="353" t="s">
        <v>7</v>
      </c>
      <c r="K788" s="353">
        <v>3610124921</v>
      </c>
      <c r="L788" s="353" t="s">
        <v>834</v>
      </c>
      <c r="M788" s="354" t="s">
        <v>835</v>
      </c>
      <c r="N788" s="354" t="s">
        <v>2342</v>
      </c>
      <c r="O788" s="354" t="s">
        <v>2788</v>
      </c>
      <c r="P788" s="354" t="s">
        <v>3369</v>
      </c>
      <c r="Q788" s="355"/>
      <c r="R788" s="355"/>
    </row>
    <row r="789" spans="1:18" x14ac:dyDescent="0.35">
      <c r="A789" s="357">
        <v>788</v>
      </c>
      <c r="B789" s="357">
        <v>107</v>
      </c>
      <c r="C789" s="357">
        <v>1</v>
      </c>
      <c r="D789" s="357" t="str">
        <f>IF(①申請書!$E$2=B789,"連携","")</f>
        <v/>
      </c>
      <c r="E789" s="356" t="str">
        <f>IF(D789="","",COUNTIF($D$2:D789,"連携"))</f>
        <v/>
      </c>
      <c r="F789" s="357">
        <v>91143</v>
      </c>
      <c r="G789" s="356" t="s">
        <v>1940</v>
      </c>
      <c r="H789" s="356" t="s">
        <v>2735</v>
      </c>
      <c r="I789" s="356" t="s">
        <v>285</v>
      </c>
      <c r="J789" s="357" t="s">
        <v>1797</v>
      </c>
      <c r="K789" s="357">
        <v>3718011186</v>
      </c>
      <c r="L789" s="357" t="s">
        <v>832</v>
      </c>
      <c r="M789" s="356" t="s">
        <v>787</v>
      </c>
      <c r="N789" s="356" t="s">
        <v>2340</v>
      </c>
      <c r="O789" s="356" t="s">
        <v>2786</v>
      </c>
      <c r="P789" s="356" t="s">
        <v>3370</v>
      </c>
    </row>
    <row r="790" spans="1:18" x14ac:dyDescent="0.35">
      <c r="A790" s="357">
        <v>789</v>
      </c>
      <c r="B790" s="357">
        <v>107</v>
      </c>
      <c r="C790" s="357">
        <v>2</v>
      </c>
      <c r="D790" s="357" t="str">
        <f>IF(①申請書!$E$2=B790,"連携","")</f>
        <v/>
      </c>
      <c r="E790" s="356" t="str">
        <f>IF(D790="","",COUNTIF($D$2:D790,"連携"))</f>
        <v/>
      </c>
      <c r="F790" s="357">
        <v>91145</v>
      </c>
      <c r="G790" s="356" t="s">
        <v>1940</v>
      </c>
      <c r="H790" s="356" t="s">
        <v>2735</v>
      </c>
      <c r="I790" s="356" t="s">
        <v>1478</v>
      </c>
      <c r="J790" s="357" t="s">
        <v>1799</v>
      </c>
      <c r="K790" s="357">
        <v>3918010525</v>
      </c>
      <c r="L790" s="357" t="s">
        <v>1477</v>
      </c>
      <c r="M790" s="356" t="s">
        <v>840</v>
      </c>
      <c r="N790" s="356" t="s">
        <v>2356</v>
      </c>
      <c r="O790" s="356" t="s">
        <v>2788</v>
      </c>
      <c r="P790" s="356" t="s">
        <v>3371</v>
      </c>
    </row>
    <row r="791" spans="1:18" x14ac:dyDescent="0.35">
      <c r="A791" s="357">
        <v>790</v>
      </c>
      <c r="B791" s="357">
        <v>107</v>
      </c>
      <c r="C791" s="357">
        <v>3</v>
      </c>
      <c r="D791" s="357" t="str">
        <f>IF(①申請書!$E$2=B791,"連携","")</f>
        <v/>
      </c>
      <c r="E791" s="356" t="str">
        <f>IF(D791="","",COUNTIF($D$2:D791,"連携"))</f>
        <v/>
      </c>
      <c r="F791" s="357">
        <v>91333</v>
      </c>
      <c r="G791" s="356" t="s">
        <v>1940</v>
      </c>
      <c r="H791" s="356" t="s">
        <v>2735</v>
      </c>
      <c r="I791" s="356" t="s">
        <v>288</v>
      </c>
      <c r="J791" s="357" t="s">
        <v>1801</v>
      </c>
      <c r="K791" s="357">
        <v>3618010015</v>
      </c>
      <c r="L791" s="357" t="s">
        <v>836</v>
      </c>
      <c r="M791" s="356" t="s">
        <v>835</v>
      </c>
      <c r="N791" s="356" t="s">
        <v>2343</v>
      </c>
      <c r="O791" s="356" t="s">
        <v>2788</v>
      </c>
      <c r="P791" s="356" t="s">
        <v>3372</v>
      </c>
    </row>
    <row r="792" spans="1:18" x14ac:dyDescent="0.35">
      <c r="A792" s="357">
        <v>791</v>
      </c>
      <c r="B792" s="357">
        <v>107</v>
      </c>
      <c r="C792" s="357">
        <v>4</v>
      </c>
      <c r="D792" s="357" t="str">
        <f>IF(①申請書!$E$2=B792,"連携","")</f>
        <v/>
      </c>
      <c r="E792" s="356" t="str">
        <f>IF(D792="","",COUNTIF($D$2:D792,"連携"))</f>
        <v/>
      </c>
      <c r="F792" s="357">
        <v>91485</v>
      </c>
      <c r="G792" s="356" t="s">
        <v>1940</v>
      </c>
      <c r="H792" s="356" t="s">
        <v>2735</v>
      </c>
      <c r="I792" s="356" t="s">
        <v>286</v>
      </c>
      <c r="J792" s="357" t="s">
        <v>1803</v>
      </c>
      <c r="K792" s="357">
        <v>3717010239</v>
      </c>
      <c r="L792" s="357" t="s">
        <v>833</v>
      </c>
      <c r="M792" s="356" t="s">
        <v>787</v>
      </c>
      <c r="N792" s="356" t="s">
        <v>2341</v>
      </c>
      <c r="O792" s="356" t="s">
        <v>2802</v>
      </c>
      <c r="P792" s="356" t="s">
        <v>3373</v>
      </c>
    </row>
    <row r="793" spans="1:18" x14ac:dyDescent="0.35">
      <c r="A793" s="357">
        <v>792</v>
      </c>
      <c r="B793" s="357">
        <v>107</v>
      </c>
      <c r="C793" s="357">
        <v>5</v>
      </c>
      <c r="D793" s="357" t="str">
        <f>IF(①申請書!$E$2=B793,"連携","")</f>
        <v/>
      </c>
      <c r="E793" s="356" t="str">
        <f>IF(D793="","",COUNTIF($D$2:D793,"連携"))</f>
        <v/>
      </c>
      <c r="F793" s="357">
        <v>91849</v>
      </c>
      <c r="G793" s="356" t="s">
        <v>1940</v>
      </c>
      <c r="H793" s="356" t="s">
        <v>2735</v>
      </c>
      <c r="I793" s="356" t="s">
        <v>290</v>
      </c>
      <c r="J793" s="357" t="s">
        <v>1804</v>
      </c>
      <c r="K793" s="357">
        <v>3918010012</v>
      </c>
      <c r="L793" s="357" t="s">
        <v>1586</v>
      </c>
      <c r="M793" s="356" t="s">
        <v>840</v>
      </c>
      <c r="N793" s="356" t="s">
        <v>2344</v>
      </c>
      <c r="O793" s="356" t="s">
        <v>2788</v>
      </c>
      <c r="P793" s="356" t="s">
        <v>3374</v>
      </c>
    </row>
    <row r="794" spans="1:18" x14ac:dyDescent="0.35">
      <c r="A794" s="357">
        <v>793</v>
      </c>
      <c r="B794" s="357">
        <v>107</v>
      </c>
      <c r="C794" s="357">
        <v>6</v>
      </c>
      <c r="D794" s="357" t="str">
        <f>IF(①申請書!$E$2=B794,"連携","")</f>
        <v/>
      </c>
      <c r="E794" s="356" t="str">
        <f>IF(D794="","",COUNTIF($D$2:D794,"連携"))</f>
        <v/>
      </c>
      <c r="F794" s="357">
        <v>91854</v>
      </c>
      <c r="G794" s="356" t="s">
        <v>1940</v>
      </c>
      <c r="H794" s="356" t="s">
        <v>2735</v>
      </c>
      <c r="I794" s="356" t="s">
        <v>289</v>
      </c>
      <c r="J794" s="357" t="s">
        <v>1805</v>
      </c>
      <c r="K794" s="357">
        <v>3610310157</v>
      </c>
      <c r="L794" s="357" t="s">
        <v>837</v>
      </c>
      <c r="M794" s="356" t="s">
        <v>835</v>
      </c>
      <c r="N794" s="356" t="s">
        <v>2345</v>
      </c>
      <c r="O794" s="356" t="s">
        <v>2802</v>
      </c>
      <c r="P794" s="356" t="s">
        <v>3375</v>
      </c>
    </row>
    <row r="795" spans="1:18" x14ac:dyDescent="0.35">
      <c r="A795" s="357">
        <v>794</v>
      </c>
      <c r="B795" s="357">
        <v>107</v>
      </c>
      <c r="C795" s="357">
        <v>7</v>
      </c>
      <c r="D795" s="357" t="str">
        <f>IF(①申請書!$E$2=B795,"連携","")</f>
        <v/>
      </c>
      <c r="E795" s="356" t="str">
        <f>IF(D795="","",COUNTIF($D$2:D795,"連携"))</f>
        <v/>
      </c>
      <c r="F795" s="357">
        <v>92160</v>
      </c>
      <c r="G795" s="356" t="s">
        <v>1940</v>
      </c>
      <c r="H795" s="356" t="s">
        <v>2735</v>
      </c>
      <c r="I795" s="356" t="s">
        <v>838</v>
      </c>
      <c r="J795" s="357" t="s">
        <v>1807</v>
      </c>
      <c r="K795" s="357">
        <v>3610125449</v>
      </c>
      <c r="L795" s="357" t="s">
        <v>839</v>
      </c>
      <c r="M795" s="356" t="s">
        <v>835</v>
      </c>
      <c r="N795" s="356" t="s">
        <v>2346</v>
      </c>
      <c r="O795" s="356" t="s">
        <v>2788</v>
      </c>
      <c r="P795" s="356" t="s">
        <v>3376</v>
      </c>
    </row>
    <row r="796" spans="1:18" x14ac:dyDescent="0.35">
      <c r="A796" s="357">
        <v>795</v>
      </c>
      <c r="B796" s="357">
        <v>107</v>
      </c>
      <c r="C796" s="357">
        <v>8</v>
      </c>
      <c r="D796" s="357" t="str">
        <f>IF(①申請書!$E$2=B796,"連携","")</f>
        <v/>
      </c>
      <c r="E796" s="356" t="str">
        <f>IF(D796="","",COUNTIF($D$2:D796,"連携"))</f>
        <v/>
      </c>
      <c r="F796" s="357">
        <v>92304</v>
      </c>
      <c r="G796" s="356" t="s">
        <v>1940</v>
      </c>
      <c r="H796" s="356" t="s">
        <v>2735</v>
      </c>
      <c r="I796" s="356" t="s">
        <v>291</v>
      </c>
      <c r="J796" s="357" t="s">
        <v>1809</v>
      </c>
      <c r="K796" s="357">
        <v>3910113764</v>
      </c>
      <c r="L796" s="357" t="s">
        <v>841</v>
      </c>
      <c r="M796" s="356" t="s">
        <v>840</v>
      </c>
      <c r="N796" s="356" t="s">
        <v>2347</v>
      </c>
      <c r="O796" s="356" t="s">
        <v>2788</v>
      </c>
      <c r="P796" s="356" t="s">
        <v>3377</v>
      </c>
    </row>
    <row r="797" spans="1:18" ht="18" x14ac:dyDescent="0.35">
      <c r="A797" s="352">
        <v>796</v>
      </c>
      <c r="B797" s="353">
        <v>108</v>
      </c>
      <c r="C797" s="353">
        <v>0</v>
      </c>
      <c r="D797" s="353"/>
      <c r="E797" s="354" t="str">
        <f>IF(D797="","",COUNTIF($D$2:D797,"連携"))</f>
        <v/>
      </c>
      <c r="F797" s="353">
        <v>91163</v>
      </c>
      <c r="G797" s="354" t="s">
        <v>1940</v>
      </c>
      <c r="H797" s="354" t="s">
        <v>2738</v>
      </c>
      <c r="I797" s="354" t="s">
        <v>272</v>
      </c>
      <c r="J797" s="353" t="s">
        <v>7</v>
      </c>
      <c r="K797" s="353">
        <v>3818010054</v>
      </c>
      <c r="L797" s="353" t="s">
        <v>801</v>
      </c>
      <c r="M797" s="354" t="s">
        <v>802</v>
      </c>
      <c r="N797" s="354" t="s">
        <v>2305</v>
      </c>
      <c r="O797" s="354" t="s">
        <v>2788</v>
      </c>
      <c r="P797" s="354" t="s">
        <v>1430</v>
      </c>
      <c r="Q797" s="355"/>
      <c r="R797" s="355"/>
    </row>
    <row r="798" spans="1:18" ht="18" x14ac:dyDescent="0.35">
      <c r="A798" s="357">
        <v>797</v>
      </c>
      <c r="B798" s="359">
        <v>109</v>
      </c>
      <c r="C798" s="359">
        <v>0</v>
      </c>
      <c r="D798" s="359"/>
      <c r="E798" s="360" t="str">
        <f>IF(D798="","",COUNTIF($D$2:D798,"連携"))</f>
        <v/>
      </c>
      <c r="F798" s="359">
        <v>91510</v>
      </c>
      <c r="G798" s="360" t="s">
        <v>1940</v>
      </c>
      <c r="H798" s="360" t="s">
        <v>2741</v>
      </c>
      <c r="I798" s="360" t="s">
        <v>293</v>
      </c>
      <c r="J798" s="359" t="s">
        <v>7</v>
      </c>
      <c r="K798" s="359">
        <v>3818010047</v>
      </c>
      <c r="L798" s="359" t="s">
        <v>843</v>
      </c>
      <c r="M798" s="360" t="s">
        <v>802</v>
      </c>
      <c r="N798" s="360" t="s">
        <v>2348</v>
      </c>
      <c r="O798" s="360" t="s">
        <v>2788</v>
      </c>
      <c r="P798" s="360" t="s">
        <v>3378</v>
      </c>
    </row>
    <row r="799" spans="1:18" x14ac:dyDescent="0.35">
      <c r="A799" s="357">
        <v>798</v>
      </c>
      <c r="B799" s="357">
        <v>109</v>
      </c>
      <c r="C799" s="357">
        <v>1</v>
      </c>
      <c r="D799" s="357" t="str">
        <f>IF(①申請書!$E$2=B799,"連携","")</f>
        <v/>
      </c>
      <c r="E799" s="356" t="str">
        <f>IF(D799="","",COUNTIF($D$2:D799,"連携"))</f>
        <v/>
      </c>
      <c r="F799" s="357">
        <v>91163</v>
      </c>
      <c r="G799" s="356" t="s">
        <v>1940</v>
      </c>
      <c r="H799" s="356" t="s">
        <v>2741</v>
      </c>
      <c r="I799" s="356" t="s">
        <v>272</v>
      </c>
      <c r="J799" s="357" t="s">
        <v>1797</v>
      </c>
      <c r="K799" s="357">
        <v>3818010054</v>
      </c>
      <c r="L799" s="357" t="s">
        <v>801</v>
      </c>
      <c r="M799" s="356" t="s">
        <v>802</v>
      </c>
      <c r="N799" s="356" t="s">
        <v>2305</v>
      </c>
      <c r="O799" s="356" t="s">
        <v>2788</v>
      </c>
      <c r="P799" s="356" t="s">
        <v>1430</v>
      </c>
    </row>
    <row r="800" spans="1:18" x14ac:dyDescent="0.35">
      <c r="A800" s="357">
        <v>799</v>
      </c>
      <c r="B800" s="357">
        <v>109</v>
      </c>
      <c r="C800" s="357">
        <v>2</v>
      </c>
      <c r="D800" s="357" t="str">
        <f>IF(①申請書!$E$2=B800,"連携","")</f>
        <v/>
      </c>
      <c r="E800" s="356" t="str">
        <f>IF(D800="","",COUNTIF($D$2:D800,"連携"))</f>
        <v/>
      </c>
      <c r="F800" s="357">
        <v>91233</v>
      </c>
      <c r="G800" s="356" t="s">
        <v>1940</v>
      </c>
      <c r="H800" s="356" t="s">
        <v>2741</v>
      </c>
      <c r="I800" s="356" t="s">
        <v>296</v>
      </c>
      <c r="J800" s="357" t="s">
        <v>1799</v>
      </c>
      <c r="K800" s="357">
        <v>3810118111</v>
      </c>
      <c r="L800" s="357" t="s">
        <v>845</v>
      </c>
      <c r="M800" s="356" t="s">
        <v>802</v>
      </c>
      <c r="N800" s="356" t="s">
        <v>2349</v>
      </c>
      <c r="O800" s="356" t="s">
        <v>2788</v>
      </c>
      <c r="P800" s="356" t="s">
        <v>3379</v>
      </c>
    </row>
    <row r="801" spans="1:18" x14ac:dyDescent="0.35">
      <c r="A801" s="357">
        <v>800</v>
      </c>
      <c r="B801" s="357">
        <v>109</v>
      </c>
      <c r="C801" s="357">
        <v>3</v>
      </c>
      <c r="D801" s="357" t="str">
        <f>IF(①申請書!$E$2=B801,"連携","")</f>
        <v/>
      </c>
      <c r="E801" s="356" t="str">
        <f>IF(D801="","",COUNTIF($D$2:D801,"連携"))</f>
        <v/>
      </c>
      <c r="F801" s="357">
        <v>91484</v>
      </c>
      <c r="G801" s="356" t="s">
        <v>1940</v>
      </c>
      <c r="H801" s="356" t="s">
        <v>2741</v>
      </c>
      <c r="I801" s="356" t="s">
        <v>295</v>
      </c>
      <c r="J801" s="357" t="s">
        <v>1801</v>
      </c>
      <c r="K801" s="357">
        <v>3810310510</v>
      </c>
      <c r="L801" s="357" t="s">
        <v>2350</v>
      </c>
      <c r="M801" s="356" t="s">
        <v>802</v>
      </c>
      <c r="N801" s="356" t="s">
        <v>2351</v>
      </c>
      <c r="O801" s="356" t="s">
        <v>2802</v>
      </c>
      <c r="P801" s="356" t="s">
        <v>3380</v>
      </c>
    </row>
    <row r="802" spans="1:18" x14ac:dyDescent="0.35">
      <c r="A802" s="357">
        <v>801</v>
      </c>
      <c r="B802" s="357">
        <v>109</v>
      </c>
      <c r="C802" s="357">
        <v>4</v>
      </c>
      <c r="D802" s="357" t="str">
        <f>IF(①申請書!$E$2=B802,"連携","")</f>
        <v/>
      </c>
      <c r="E802" s="356" t="str">
        <f>IF(D802="","",COUNTIF($D$2:D802,"連携"))</f>
        <v/>
      </c>
      <c r="F802" s="357">
        <v>91857</v>
      </c>
      <c r="G802" s="356" t="s">
        <v>1940</v>
      </c>
      <c r="H802" s="356" t="s">
        <v>2741</v>
      </c>
      <c r="I802" s="356" t="s">
        <v>294</v>
      </c>
      <c r="J802" s="357" t="s">
        <v>1803</v>
      </c>
      <c r="K802" s="357">
        <v>3810118483</v>
      </c>
      <c r="L802" s="357" t="s">
        <v>844</v>
      </c>
      <c r="M802" s="356" t="s">
        <v>802</v>
      </c>
      <c r="N802" s="356" t="s">
        <v>2352</v>
      </c>
      <c r="O802" s="356" t="s">
        <v>2788</v>
      </c>
      <c r="P802" s="356" t="s">
        <v>1387</v>
      </c>
    </row>
    <row r="803" spans="1:18" x14ac:dyDescent="0.35">
      <c r="A803" s="357">
        <v>802</v>
      </c>
      <c r="B803" s="357">
        <v>109</v>
      </c>
      <c r="C803" s="357">
        <v>5</v>
      </c>
      <c r="D803" s="357" t="str">
        <f>IF(①申請書!$E$2=B803,"連携","")</f>
        <v/>
      </c>
      <c r="E803" s="356" t="str">
        <f>IF(D803="","",COUNTIF($D$2:D803,"連携"))</f>
        <v/>
      </c>
      <c r="F803" s="357">
        <v>92057</v>
      </c>
      <c r="G803" s="356" t="s">
        <v>1940</v>
      </c>
      <c r="H803" s="356" t="s">
        <v>2741</v>
      </c>
      <c r="I803" s="356" t="s">
        <v>1604</v>
      </c>
      <c r="J803" s="357" t="s">
        <v>1804</v>
      </c>
      <c r="K803" s="357">
        <v>3810818017</v>
      </c>
      <c r="L803" s="357" t="s">
        <v>2353</v>
      </c>
      <c r="M803" s="356" t="s">
        <v>802</v>
      </c>
      <c r="N803" s="356" t="s">
        <v>2354</v>
      </c>
      <c r="O803" s="356" t="s">
        <v>2788</v>
      </c>
      <c r="P803" s="356" t="s">
        <v>3381</v>
      </c>
    </row>
    <row r="804" spans="1:18" x14ac:dyDescent="0.35">
      <c r="A804" s="357">
        <v>803</v>
      </c>
      <c r="B804" s="357">
        <v>109</v>
      </c>
      <c r="C804" s="357">
        <v>6</v>
      </c>
      <c r="D804" s="357" t="str">
        <f>IF(①申請書!$E$2=B804,"連携","")</f>
        <v/>
      </c>
      <c r="E804" s="356" t="str">
        <f>IF(D804="","",COUNTIF($D$2:D804,"連携"))</f>
        <v/>
      </c>
      <c r="F804" s="357">
        <v>92076</v>
      </c>
      <c r="G804" s="356" t="s">
        <v>1940</v>
      </c>
      <c r="H804" s="356" t="s">
        <v>2741</v>
      </c>
      <c r="I804" s="356" t="s">
        <v>3382</v>
      </c>
      <c r="J804" s="357" t="s">
        <v>1805</v>
      </c>
      <c r="K804" s="357">
        <v>3810228092</v>
      </c>
      <c r="L804" s="357" t="s">
        <v>846</v>
      </c>
      <c r="M804" s="356" t="s">
        <v>802</v>
      </c>
      <c r="N804" s="356" t="s">
        <v>3383</v>
      </c>
      <c r="O804" s="356" t="s">
        <v>2788</v>
      </c>
      <c r="P804" s="356" t="s">
        <v>3384</v>
      </c>
    </row>
    <row r="805" spans="1:18" ht="18" x14ac:dyDescent="0.35">
      <c r="A805" s="352">
        <v>804</v>
      </c>
      <c r="B805" s="353">
        <v>110</v>
      </c>
      <c r="C805" s="353">
        <v>0</v>
      </c>
      <c r="D805" s="353"/>
      <c r="E805" s="354" t="str">
        <f>IF(D805="","",COUNTIF($D$2:D805,"連携"))</f>
        <v/>
      </c>
      <c r="F805" s="353">
        <v>91145</v>
      </c>
      <c r="G805" s="354" t="s">
        <v>1940</v>
      </c>
      <c r="H805" s="354" t="s">
        <v>2743</v>
      </c>
      <c r="I805" s="354" t="s">
        <v>1478</v>
      </c>
      <c r="J805" s="353" t="s">
        <v>7</v>
      </c>
      <c r="K805" s="353">
        <v>3918010525</v>
      </c>
      <c r="L805" s="353" t="s">
        <v>1477</v>
      </c>
      <c r="M805" s="354" t="s">
        <v>840</v>
      </c>
      <c r="N805" s="354" t="s">
        <v>2356</v>
      </c>
      <c r="O805" s="354" t="s">
        <v>2788</v>
      </c>
      <c r="P805" s="354" t="s">
        <v>3371</v>
      </c>
      <c r="Q805" s="355"/>
      <c r="R805" s="355"/>
    </row>
    <row r="806" spans="1:18" x14ac:dyDescent="0.35">
      <c r="A806" s="357">
        <v>805</v>
      </c>
      <c r="B806" s="357">
        <v>110</v>
      </c>
      <c r="C806" s="357">
        <v>1</v>
      </c>
      <c r="D806" s="357" t="str">
        <f>IF(①申請書!$E$2=B806,"連携","")</f>
        <v/>
      </c>
      <c r="E806" s="356" t="str">
        <f>IF(D806="","",COUNTIF($D$2:D806,"連携"))</f>
        <v/>
      </c>
      <c r="F806" s="357">
        <v>91413</v>
      </c>
      <c r="G806" s="356" t="s">
        <v>1940</v>
      </c>
      <c r="H806" s="356" t="s">
        <v>2743</v>
      </c>
      <c r="I806" s="356" t="s">
        <v>292</v>
      </c>
      <c r="J806" s="357" t="s">
        <v>1797</v>
      </c>
      <c r="K806" s="357">
        <v>3910119597</v>
      </c>
      <c r="L806" s="357" t="s">
        <v>842</v>
      </c>
      <c r="M806" s="356" t="s">
        <v>840</v>
      </c>
      <c r="N806" s="356" t="s">
        <v>2357</v>
      </c>
      <c r="O806" s="356" t="s">
        <v>2788</v>
      </c>
      <c r="P806" s="356" t="s">
        <v>3385</v>
      </c>
    </row>
    <row r="807" spans="1:18" x14ac:dyDescent="0.35">
      <c r="A807" s="357">
        <v>806</v>
      </c>
      <c r="B807" s="357">
        <v>110</v>
      </c>
      <c r="C807" s="357">
        <v>2</v>
      </c>
      <c r="D807" s="357" t="str">
        <f>IF(①申請書!$E$2=B807,"連携","")</f>
        <v/>
      </c>
      <c r="E807" s="356" t="str">
        <f>IF(D807="","",COUNTIF($D$2:D807,"連携"))</f>
        <v/>
      </c>
      <c r="F807" s="357">
        <v>91849</v>
      </c>
      <c r="G807" s="356" t="s">
        <v>1940</v>
      </c>
      <c r="H807" s="356" t="s">
        <v>2743</v>
      </c>
      <c r="I807" s="356" t="s">
        <v>290</v>
      </c>
      <c r="J807" s="357" t="s">
        <v>1799</v>
      </c>
      <c r="K807" s="357">
        <v>3918010012</v>
      </c>
      <c r="L807" s="357" t="s">
        <v>1586</v>
      </c>
      <c r="M807" s="356" t="s">
        <v>840</v>
      </c>
      <c r="N807" s="356" t="s">
        <v>2344</v>
      </c>
      <c r="O807" s="356" t="s">
        <v>2788</v>
      </c>
      <c r="P807" s="356" t="s">
        <v>3374</v>
      </c>
    </row>
    <row r="808" spans="1:18" x14ac:dyDescent="0.35">
      <c r="A808" s="357">
        <v>807</v>
      </c>
      <c r="B808" s="357">
        <v>110</v>
      </c>
      <c r="C808" s="357">
        <v>3</v>
      </c>
      <c r="D808" s="357" t="str">
        <f>IF(①申請書!$E$2=B808,"連携","")</f>
        <v/>
      </c>
      <c r="E808" s="356" t="str">
        <f>IF(D808="","",COUNTIF($D$2:D808,"連携"))</f>
        <v/>
      </c>
      <c r="F808" s="357">
        <v>92033</v>
      </c>
      <c r="G808" s="356" t="s">
        <v>1940</v>
      </c>
      <c r="H808" s="356" t="s">
        <v>2743</v>
      </c>
      <c r="I808" s="356" t="s">
        <v>3386</v>
      </c>
      <c r="J808" s="357" t="s">
        <v>1801</v>
      </c>
      <c r="K808" s="357">
        <v>3910910532</v>
      </c>
      <c r="L808" s="357" t="s">
        <v>1596</v>
      </c>
      <c r="M808" s="356" t="s">
        <v>840</v>
      </c>
      <c r="N808" s="356" t="s">
        <v>3387</v>
      </c>
      <c r="O808" s="356" t="s">
        <v>2788</v>
      </c>
      <c r="P808" s="356" t="s">
        <v>3388</v>
      </c>
    </row>
    <row r="809" spans="1:18" x14ac:dyDescent="0.35">
      <c r="A809" s="357">
        <v>808</v>
      </c>
      <c r="B809" s="357">
        <v>110</v>
      </c>
      <c r="C809" s="357">
        <v>4</v>
      </c>
      <c r="D809" s="357" t="str">
        <f>IF(①申請書!$E$2=B809,"連携","")</f>
        <v/>
      </c>
      <c r="E809" s="356" t="str">
        <f>IF(D809="","",COUNTIF($D$2:D809,"連携"))</f>
        <v/>
      </c>
      <c r="F809" s="357">
        <v>92304</v>
      </c>
      <c r="G809" s="356" t="s">
        <v>1940</v>
      </c>
      <c r="H809" s="356" t="s">
        <v>2743</v>
      </c>
      <c r="I809" s="356" t="s">
        <v>291</v>
      </c>
      <c r="J809" s="357" t="s">
        <v>1803</v>
      </c>
      <c r="K809" s="357">
        <v>3910113764</v>
      </c>
      <c r="L809" s="357" t="s">
        <v>841</v>
      </c>
      <c r="M809" s="356" t="s">
        <v>840</v>
      </c>
      <c r="N809" s="356" t="s">
        <v>2347</v>
      </c>
      <c r="O809" s="356" t="s">
        <v>2788</v>
      </c>
      <c r="P809" s="356" t="s">
        <v>3377</v>
      </c>
    </row>
    <row r="810" spans="1:18" x14ac:dyDescent="0.35">
      <c r="A810" s="357">
        <v>809</v>
      </c>
      <c r="B810" s="357">
        <v>110</v>
      </c>
      <c r="C810" s="357">
        <v>5</v>
      </c>
      <c r="D810" s="357" t="str">
        <f>IF(①申請書!$E$2=B810,"連携","")</f>
        <v/>
      </c>
      <c r="E810" s="356" t="str">
        <f>IF(D810="","",COUNTIF($D$2:D810,"連携"))</f>
        <v/>
      </c>
      <c r="F810" s="357">
        <v>92554</v>
      </c>
      <c r="G810" s="356" t="s">
        <v>3324</v>
      </c>
      <c r="H810" s="356" t="s">
        <v>2743</v>
      </c>
      <c r="I810" s="356" t="s">
        <v>3389</v>
      </c>
      <c r="J810" s="357" t="s">
        <v>1804</v>
      </c>
      <c r="K810" s="357">
        <v>3910110406</v>
      </c>
      <c r="L810" s="357" t="s">
        <v>3390</v>
      </c>
      <c r="M810" s="356" t="s">
        <v>3391</v>
      </c>
      <c r="N810" s="356" t="s">
        <v>3392</v>
      </c>
      <c r="O810" s="356" t="s">
        <v>2802</v>
      </c>
      <c r="P810" s="356" t="s">
        <v>3393</v>
      </c>
    </row>
    <row r="811" spans="1:18" ht="18" x14ac:dyDescent="0.35">
      <c r="A811" s="352">
        <v>810</v>
      </c>
      <c r="B811" s="353">
        <v>111</v>
      </c>
      <c r="C811" s="353">
        <v>0</v>
      </c>
      <c r="D811" s="353"/>
      <c r="E811" s="354" t="str">
        <f>IF(D811="","",COUNTIF($D$2:D811,"連携"))</f>
        <v/>
      </c>
      <c r="F811" s="353">
        <v>91103</v>
      </c>
      <c r="G811" s="354" t="s">
        <v>297</v>
      </c>
      <c r="H811" s="354" t="s">
        <v>2746</v>
      </c>
      <c r="I811" s="354" t="s">
        <v>302</v>
      </c>
      <c r="J811" s="353" t="s">
        <v>7</v>
      </c>
      <c r="K811" s="353">
        <v>4012219012</v>
      </c>
      <c r="L811" s="353" t="s">
        <v>853</v>
      </c>
      <c r="M811" s="354" t="s">
        <v>848</v>
      </c>
      <c r="N811" s="354" t="s">
        <v>2358</v>
      </c>
      <c r="O811" s="354" t="s">
        <v>2788</v>
      </c>
      <c r="P811" s="354" t="s">
        <v>3394</v>
      </c>
      <c r="Q811" s="355"/>
      <c r="R811" s="355"/>
    </row>
    <row r="812" spans="1:18" x14ac:dyDescent="0.35">
      <c r="A812" s="357">
        <v>811</v>
      </c>
      <c r="B812" s="357">
        <v>111</v>
      </c>
      <c r="C812" s="357">
        <v>1</v>
      </c>
      <c r="D812" s="357" t="str">
        <f>IF(①申請書!$E$2=B812,"連携","")</f>
        <v/>
      </c>
      <c r="E812" s="356" t="str">
        <f>IF(D812="","",COUNTIF($D$2:D812,"連携"))</f>
        <v/>
      </c>
      <c r="F812" s="357">
        <v>91162</v>
      </c>
      <c r="G812" s="356" t="s">
        <v>297</v>
      </c>
      <c r="H812" s="356" t="s">
        <v>2746</v>
      </c>
      <c r="I812" s="356" t="s">
        <v>854</v>
      </c>
      <c r="J812" s="357" t="s">
        <v>1797</v>
      </c>
      <c r="K812" s="357">
        <v>4019919929</v>
      </c>
      <c r="L812" s="357" t="s">
        <v>1482</v>
      </c>
      <c r="M812" s="356" t="s">
        <v>848</v>
      </c>
      <c r="N812" s="356" t="s">
        <v>2359</v>
      </c>
      <c r="O812" s="356" t="s">
        <v>2802</v>
      </c>
      <c r="P812" s="356" t="s">
        <v>3395</v>
      </c>
    </row>
    <row r="813" spans="1:18" x14ac:dyDescent="0.35">
      <c r="A813" s="357">
        <v>812</v>
      </c>
      <c r="B813" s="357">
        <v>111</v>
      </c>
      <c r="C813" s="357">
        <v>2</v>
      </c>
      <c r="D813" s="357" t="str">
        <f>IF(①申請書!$E$2=B813,"連携","")</f>
        <v/>
      </c>
      <c r="E813" s="356" t="str">
        <f>IF(D813="","",COUNTIF($D$2:D813,"連携"))</f>
        <v/>
      </c>
      <c r="F813" s="357">
        <v>91213</v>
      </c>
      <c r="G813" s="356" t="s">
        <v>297</v>
      </c>
      <c r="H813" s="356" t="s">
        <v>2746</v>
      </c>
      <c r="I813" s="356" t="s">
        <v>855</v>
      </c>
      <c r="J813" s="357" t="s">
        <v>1799</v>
      </c>
      <c r="K813" s="357">
        <v>4012219111</v>
      </c>
      <c r="L813" s="357" t="s">
        <v>856</v>
      </c>
      <c r="M813" s="356" t="s">
        <v>848</v>
      </c>
      <c r="N813" s="356" t="s">
        <v>2360</v>
      </c>
      <c r="O813" s="356" t="s">
        <v>2788</v>
      </c>
      <c r="P813" s="356" t="s">
        <v>3396</v>
      </c>
    </row>
    <row r="814" spans="1:18" x14ac:dyDescent="0.35">
      <c r="A814" s="357">
        <v>813</v>
      </c>
      <c r="B814" s="357">
        <v>111</v>
      </c>
      <c r="C814" s="357">
        <v>3</v>
      </c>
      <c r="D814" s="357" t="str">
        <f>IF(①申請書!$E$2=B814,"連携","")</f>
        <v/>
      </c>
      <c r="E814" s="356" t="str">
        <f>IF(D814="","",COUNTIF($D$2:D814,"連携"))</f>
        <v/>
      </c>
      <c r="F814" s="357">
        <v>91582</v>
      </c>
      <c r="G814" s="356" t="s">
        <v>297</v>
      </c>
      <c r="H814" s="356" t="s">
        <v>2746</v>
      </c>
      <c r="I814" s="356" t="s">
        <v>1546</v>
      </c>
      <c r="J814" s="357" t="s">
        <v>1801</v>
      </c>
      <c r="K814" s="357">
        <v>4410411500</v>
      </c>
      <c r="L814" s="357" t="s">
        <v>3397</v>
      </c>
      <c r="M814" s="356" t="s">
        <v>860</v>
      </c>
      <c r="N814" s="356" t="s">
        <v>3398</v>
      </c>
      <c r="O814" s="356" t="s">
        <v>2788</v>
      </c>
      <c r="P814" s="356" t="s">
        <v>3399</v>
      </c>
    </row>
    <row r="815" spans="1:18" x14ac:dyDescent="0.35">
      <c r="A815" s="357">
        <v>814</v>
      </c>
      <c r="B815" s="357">
        <v>111</v>
      </c>
      <c r="C815" s="357">
        <v>4</v>
      </c>
      <c r="D815" s="357" t="str">
        <f>IF(①申請書!$E$2=B815,"連携","")</f>
        <v/>
      </c>
      <c r="E815" s="356" t="str">
        <f>IF(D815="","",COUNTIF($D$2:D815,"連携"))</f>
        <v/>
      </c>
      <c r="F815" s="357">
        <v>91583</v>
      </c>
      <c r="G815" s="356" t="s">
        <v>297</v>
      </c>
      <c r="H815" s="356" t="s">
        <v>2746</v>
      </c>
      <c r="I815" s="356" t="s">
        <v>857</v>
      </c>
      <c r="J815" s="357" t="s">
        <v>1803</v>
      </c>
      <c r="K815" s="357">
        <v>4012219038</v>
      </c>
      <c r="L815" s="357" t="s">
        <v>2361</v>
      </c>
      <c r="M815" s="356" t="s">
        <v>848</v>
      </c>
      <c r="N815" s="356" t="s">
        <v>2362</v>
      </c>
      <c r="O815" s="356" t="s">
        <v>2788</v>
      </c>
      <c r="P815" s="356" t="s">
        <v>3400</v>
      </c>
    </row>
    <row r="816" spans="1:18" x14ac:dyDescent="0.35">
      <c r="A816" s="357">
        <v>815</v>
      </c>
      <c r="B816" s="357">
        <v>111</v>
      </c>
      <c r="C816" s="357">
        <v>5</v>
      </c>
      <c r="D816" s="357" t="str">
        <f>IF(①申請書!$E$2=B816,"連携","")</f>
        <v/>
      </c>
      <c r="E816" s="356" t="str">
        <f>IF(D816="","",COUNTIF($D$2:D816,"連携"))</f>
        <v/>
      </c>
      <c r="F816" s="357">
        <v>91607</v>
      </c>
      <c r="G816" s="356" t="s">
        <v>47</v>
      </c>
      <c r="H816" s="356" t="s">
        <v>2746</v>
      </c>
      <c r="I816" s="356" t="s">
        <v>563</v>
      </c>
      <c r="J816" s="357" t="s">
        <v>1804</v>
      </c>
      <c r="K816" s="357">
        <v>1312370989</v>
      </c>
      <c r="L816" s="357" t="s">
        <v>564</v>
      </c>
      <c r="M816" s="356" t="s">
        <v>430</v>
      </c>
      <c r="N816" s="356" t="s">
        <v>2059</v>
      </c>
      <c r="O816" s="356" t="s">
        <v>2802</v>
      </c>
      <c r="P816" s="356" t="s">
        <v>2968</v>
      </c>
    </row>
    <row r="817" spans="1:18" x14ac:dyDescent="0.35">
      <c r="A817" s="357">
        <v>816</v>
      </c>
      <c r="B817" s="357">
        <v>111</v>
      </c>
      <c r="C817" s="357">
        <v>6</v>
      </c>
      <c r="D817" s="357" t="str">
        <f>IF(①申請書!$E$2=B817,"連携","")</f>
        <v/>
      </c>
      <c r="E817" s="356" t="str">
        <f>IF(D817="","",COUNTIF($D$2:D817,"連携"))</f>
        <v/>
      </c>
      <c r="F817" s="357">
        <v>91801</v>
      </c>
      <c r="G817" s="356" t="s">
        <v>297</v>
      </c>
      <c r="H817" s="356" t="s">
        <v>2746</v>
      </c>
      <c r="I817" s="356" t="s">
        <v>304</v>
      </c>
      <c r="J817" s="357" t="s">
        <v>1805</v>
      </c>
      <c r="K817" s="357">
        <v>4015619051</v>
      </c>
      <c r="L817" s="357" t="s">
        <v>2363</v>
      </c>
      <c r="M817" s="356" t="s">
        <v>848</v>
      </c>
      <c r="N817" s="356" t="s">
        <v>2364</v>
      </c>
      <c r="O817" s="356" t="s">
        <v>2788</v>
      </c>
      <c r="P817" s="356" t="s">
        <v>3401</v>
      </c>
    </row>
    <row r="818" spans="1:18" x14ac:dyDescent="0.35">
      <c r="A818" s="357">
        <v>817</v>
      </c>
      <c r="B818" s="357">
        <v>111</v>
      </c>
      <c r="C818" s="357">
        <v>7</v>
      </c>
      <c r="D818" s="357" t="str">
        <f>IF(①申請書!$E$2=B818,"連携","")</f>
        <v/>
      </c>
      <c r="E818" s="356" t="str">
        <f>IF(D818="","",COUNTIF($D$2:D818,"連携"))</f>
        <v/>
      </c>
      <c r="F818" s="357">
        <v>92355</v>
      </c>
      <c r="G818" s="356" t="s">
        <v>297</v>
      </c>
      <c r="H818" s="356" t="s">
        <v>2746</v>
      </c>
      <c r="I818" s="356" t="s">
        <v>3402</v>
      </c>
      <c r="J818" s="357" t="s">
        <v>1807</v>
      </c>
      <c r="K818" s="357">
        <v>4010419697</v>
      </c>
      <c r="L818" s="357" t="s">
        <v>891</v>
      </c>
      <c r="M818" s="356" t="s">
        <v>848</v>
      </c>
      <c r="N818" s="356" t="s">
        <v>2407</v>
      </c>
      <c r="O818" s="356" t="s">
        <v>2788</v>
      </c>
      <c r="P818" s="356" t="s">
        <v>3403</v>
      </c>
    </row>
    <row r="819" spans="1:18" x14ac:dyDescent="0.35">
      <c r="A819" s="357">
        <v>818</v>
      </c>
      <c r="B819" s="357">
        <v>111</v>
      </c>
      <c r="C819" s="357">
        <v>8</v>
      </c>
      <c r="D819" s="357" t="str">
        <f>IF(①申請書!$E$2=B819,"連携","")</f>
        <v/>
      </c>
      <c r="E819" s="356" t="str">
        <f>IF(D819="","",COUNTIF($D$2:D819,"連携"))</f>
        <v/>
      </c>
      <c r="F819" s="357">
        <v>92359</v>
      </c>
      <c r="G819" s="356" t="s">
        <v>297</v>
      </c>
      <c r="H819" s="356" t="s">
        <v>2746</v>
      </c>
      <c r="I819" s="356" t="s">
        <v>1620</v>
      </c>
      <c r="J819" s="357" t="s">
        <v>1809</v>
      </c>
      <c r="K819" s="357">
        <v>4010519165</v>
      </c>
      <c r="L819" s="357" t="s">
        <v>3404</v>
      </c>
      <c r="M819" s="356" t="s">
        <v>848</v>
      </c>
      <c r="N819" s="356" t="s">
        <v>3405</v>
      </c>
      <c r="O819" s="356" t="s">
        <v>2788</v>
      </c>
      <c r="P819" s="356" t="s">
        <v>3406</v>
      </c>
    </row>
    <row r="820" spans="1:18" ht="18" x14ac:dyDescent="0.35">
      <c r="A820" s="352">
        <v>819</v>
      </c>
      <c r="B820" s="353">
        <v>112</v>
      </c>
      <c r="C820" s="353">
        <v>0</v>
      </c>
      <c r="D820" s="353"/>
      <c r="E820" s="354" t="str">
        <f>IF(D820="","",COUNTIF($D$2:D820,"連携"))</f>
        <v/>
      </c>
      <c r="F820" s="353">
        <v>91120</v>
      </c>
      <c r="G820" s="354" t="s">
        <v>3407</v>
      </c>
      <c r="H820" s="354" t="s">
        <v>3408</v>
      </c>
      <c r="I820" s="354" t="s">
        <v>309</v>
      </c>
      <c r="J820" s="353" t="s">
        <v>7</v>
      </c>
      <c r="K820" s="353">
        <v>4019819897</v>
      </c>
      <c r="L820" s="353" t="s">
        <v>1472</v>
      </c>
      <c r="M820" s="354" t="s">
        <v>848</v>
      </c>
      <c r="N820" s="354" t="s">
        <v>2374</v>
      </c>
      <c r="O820" s="354" t="s">
        <v>2788</v>
      </c>
      <c r="P820" s="354" t="s">
        <v>3409</v>
      </c>
      <c r="Q820" s="355"/>
      <c r="R820" s="355"/>
    </row>
    <row r="821" spans="1:18" x14ac:dyDescent="0.35">
      <c r="A821" s="357">
        <v>820</v>
      </c>
      <c r="B821" s="357">
        <v>112</v>
      </c>
      <c r="C821" s="357">
        <v>1</v>
      </c>
      <c r="D821" s="357" t="str">
        <f>IF(①申請書!$E$2=B821,"連携","")</f>
        <v/>
      </c>
      <c r="E821" s="356" t="str">
        <f>IF(D821="","",COUNTIF($D$2:D821,"連携"))</f>
        <v/>
      </c>
      <c r="F821" s="357">
        <v>91119</v>
      </c>
      <c r="G821" s="356" t="s">
        <v>297</v>
      </c>
      <c r="H821" s="356" t="s">
        <v>3408</v>
      </c>
      <c r="I821" s="356" t="s">
        <v>867</v>
      </c>
      <c r="J821" s="357" t="s">
        <v>1797</v>
      </c>
      <c r="K821" s="357">
        <v>1413204542</v>
      </c>
      <c r="L821" s="357" t="s">
        <v>868</v>
      </c>
      <c r="M821" s="356" t="s">
        <v>848</v>
      </c>
      <c r="N821" s="356" t="s">
        <v>2375</v>
      </c>
      <c r="O821" s="356" t="s">
        <v>2802</v>
      </c>
      <c r="P821" s="356" t="s">
        <v>3410</v>
      </c>
    </row>
    <row r="822" spans="1:18" x14ac:dyDescent="0.35">
      <c r="A822" s="357">
        <v>821</v>
      </c>
      <c r="B822" s="357">
        <v>112</v>
      </c>
      <c r="C822" s="357">
        <v>2</v>
      </c>
      <c r="D822" s="357" t="str">
        <f>IF(①申請書!$E$2=B822,"連携","")</f>
        <v/>
      </c>
      <c r="E822" s="356" t="str">
        <f>IF(D822="","",COUNTIF($D$2:D822,"連携"))</f>
        <v/>
      </c>
      <c r="F822" s="357">
        <v>91121</v>
      </c>
      <c r="G822" s="356" t="s">
        <v>297</v>
      </c>
      <c r="H822" s="356" t="s">
        <v>3408</v>
      </c>
      <c r="I822" s="356" t="s">
        <v>314</v>
      </c>
      <c r="J822" s="357" t="s">
        <v>1799</v>
      </c>
      <c r="K822" s="357">
        <v>4110710052</v>
      </c>
      <c r="L822" s="357" t="s">
        <v>870</v>
      </c>
      <c r="M822" s="356" t="s">
        <v>860</v>
      </c>
      <c r="N822" s="356" t="s">
        <v>2376</v>
      </c>
      <c r="O822" s="356" t="s">
        <v>2802</v>
      </c>
      <c r="P822" s="356" t="s">
        <v>3411</v>
      </c>
    </row>
    <row r="823" spans="1:18" x14ac:dyDescent="0.35">
      <c r="A823" s="357">
        <v>822</v>
      </c>
      <c r="B823" s="357">
        <v>112</v>
      </c>
      <c r="C823" s="357">
        <v>3</v>
      </c>
      <c r="D823" s="357" t="str">
        <f>IF(①申請書!$E$2=B823,"連携","")</f>
        <v/>
      </c>
      <c r="E823" s="356" t="str">
        <f>IF(D823="","",COUNTIF($D$2:D823,"連携"))</f>
        <v/>
      </c>
      <c r="F823" s="357">
        <v>91162</v>
      </c>
      <c r="G823" s="356" t="s">
        <v>297</v>
      </c>
      <c r="H823" s="356" t="s">
        <v>3408</v>
      </c>
      <c r="I823" s="356" t="s">
        <v>854</v>
      </c>
      <c r="J823" s="357" t="s">
        <v>1801</v>
      </c>
      <c r="K823" s="357">
        <v>4012219038</v>
      </c>
      <c r="L823" s="357" t="s">
        <v>1482</v>
      </c>
      <c r="M823" s="356" t="s">
        <v>848</v>
      </c>
      <c r="N823" s="356" t="s">
        <v>2359</v>
      </c>
      <c r="O823" s="356" t="s">
        <v>2802</v>
      </c>
      <c r="P823" s="356" t="s">
        <v>3395</v>
      </c>
    </row>
    <row r="824" spans="1:18" x14ac:dyDescent="0.35">
      <c r="A824" s="357">
        <v>823</v>
      </c>
      <c r="B824" s="357">
        <v>112</v>
      </c>
      <c r="C824" s="357">
        <v>4</v>
      </c>
      <c r="D824" s="357" t="str">
        <f>IF(①申請書!$E$2=B824,"連携","")</f>
        <v/>
      </c>
      <c r="E824" s="356" t="str">
        <f>IF(D824="","",COUNTIF($D$2:D824,"連携"))</f>
        <v/>
      </c>
      <c r="F824" s="357">
        <v>91165</v>
      </c>
      <c r="G824" s="356" t="s">
        <v>297</v>
      </c>
      <c r="H824" s="356" t="s">
        <v>3408</v>
      </c>
      <c r="I824" s="356" t="s">
        <v>871</v>
      </c>
      <c r="J824" s="357" t="s">
        <v>1803</v>
      </c>
      <c r="K824" s="357">
        <v>4016617013</v>
      </c>
      <c r="L824" s="357" t="s">
        <v>872</v>
      </c>
      <c r="M824" s="356" t="s">
        <v>860</v>
      </c>
      <c r="N824" s="356" t="s">
        <v>2377</v>
      </c>
      <c r="O824" s="356" t="s">
        <v>2788</v>
      </c>
      <c r="P824" s="356" t="s">
        <v>1437</v>
      </c>
    </row>
    <row r="825" spans="1:18" x14ac:dyDescent="0.35">
      <c r="A825" s="357">
        <v>824</v>
      </c>
      <c r="B825" s="357">
        <v>112</v>
      </c>
      <c r="C825" s="357">
        <v>5</v>
      </c>
      <c r="D825" s="357" t="str">
        <f>IF(①申請書!$E$2=B825,"連携","")</f>
        <v/>
      </c>
      <c r="E825" s="356" t="str">
        <f>IF(D825="","",COUNTIF($D$2:D825,"連携"))</f>
        <v/>
      </c>
      <c r="F825" s="357">
        <v>91243</v>
      </c>
      <c r="G825" s="356" t="s">
        <v>47</v>
      </c>
      <c r="H825" s="356" t="s">
        <v>3408</v>
      </c>
      <c r="I825" s="356" t="s">
        <v>478</v>
      </c>
      <c r="J825" s="357" t="s">
        <v>1804</v>
      </c>
      <c r="K825" s="357">
        <v>4410120325</v>
      </c>
      <c r="L825" s="357" t="s">
        <v>1501</v>
      </c>
      <c r="M825" s="356" t="s">
        <v>426</v>
      </c>
      <c r="N825" s="356" t="s">
        <v>1957</v>
      </c>
      <c r="O825" s="356" t="s">
        <v>2802</v>
      </c>
      <c r="P825" s="356" t="s">
        <v>1409</v>
      </c>
    </row>
    <row r="826" spans="1:18" x14ac:dyDescent="0.35">
      <c r="A826" s="357">
        <v>825</v>
      </c>
      <c r="B826" s="357">
        <v>112</v>
      </c>
      <c r="C826" s="357">
        <v>6</v>
      </c>
      <c r="D826" s="357" t="str">
        <f>IF(①申請書!$E$2=B826,"連携","")</f>
        <v/>
      </c>
      <c r="E826" s="356" t="str">
        <f>IF(D826="","",COUNTIF($D$2:D826,"連携"))</f>
        <v/>
      </c>
      <c r="F826" s="357">
        <v>91269</v>
      </c>
      <c r="G826" s="356" t="s">
        <v>297</v>
      </c>
      <c r="H826" s="356" t="s">
        <v>3408</v>
      </c>
      <c r="I826" s="356" t="s">
        <v>567</v>
      </c>
      <c r="J826" s="357" t="s">
        <v>1805</v>
      </c>
      <c r="K826" s="357">
        <v>4011219203</v>
      </c>
      <c r="L826" s="357" t="s">
        <v>568</v>
      </c>
      <c r="M826" s="356" t="s">
        <v>569</v>
      </c>
      <c r="N826" s="356" t="s">
        <v>2064</v>
      </c>
      <c r="O826" s="356" t="s">
        <v>2788</v>
      </c>
      <c r="P826" s="356" t="s">
        <v>2979</v>
      </c>
    </row>
    <row r="827" spans="1:18" x14ac:dyDescent="0.35">
      <c r="A827" s="357">
        <v>826</v>
      </c>
      <c r="B827" s="357">
        <v>112</v>
      </c>
      <c r="C827" s="357">
        <v>7</v>
      </c>
      <c r="D827" s="357" t="str">
        <f>IF(①申請書!$E$2=B827,"連携","")</f>
        <v/>
      </c>
      <c r="E827" s="356" t="str">
        <f>IF(D827="","",COUNTIF($D$2:D827,"連携"))</f>
        <v/>
      </c>
      <c r="F827" s="357">
        <v>91379</v>
      </c>
      <c r="G827" s="356" t="s">
        <v>297</v>
      </c>
      <c r="H827" s="356" t="s">
        <v>3408</v>
      </c>
      <c r="I827" s="356" t="s">
        <v>301</v>
      </c>
      <c r="J827" s="357" t="s">
        <v>1807</v>
      </c>
      <c r="K827" s="357">
        <v>4011119189</v>
      </c>
      <c r="L827" s="357" t="s">
        <v>852</v>
      </c>
      <c r="M827" s="356" t="s">
        <v>848</v>
      </c>
      <c r="N827" s="356" t="s">
        <v>2367</v>
      </c>
      <c r="O827" s="356" t="s">
        <v>2788</v>
      </c>
      <c r="P827" s="356" t="s">
        <v>3412</v>
      </c>
    </row>
    <row r="828" spans="1:18" x14ac:dyDescent="0.35">
      <c r="A828" s="357">
        <v>827</v>
      </c>
      <c r="B828" s="357">
        <v>112</v>
      </c>
      <c r="C828" s="357">
        <v>8</v>
      </c>
      <c r="D828" s="357" t="str">
        <f>IF(①申請書!$E$2=B828,"連携","")</f>
        <v/>
      </c>
      <c r="E828" s="356" t="str">
        <f>IF(D828="","",COUNTIF($D$2:D828,"連携"))</f>
        <v/>
      </c>
      <c r="F828" s="357">
        <v>91384</v>
      </c>
      <c r="G828" s="356" t="s">
        <v>297</v>
      </c>
      <c r="H828" s="356" t="s">
        <v>3408</v>
      </c>
      <c r="I828" s="356" t="s">
        <v>306</v>
      </c>
      <c r="J828" s="357" t="s">
        <v>1809</v>
      </c>
      <c r="K828" s="357">
        <v>4016619175</v>
      </c>
      <c r="L828" s="357" t="s">
        <v>861</v>
      </c>
      <c r="M828" s="356" t="s">
        <v>848</v>
      </c>
      <c r="N828" s="356" t="s">
        <v>2368</v>
      </c>
      <c r="O828" s="356" t="s">
        <v>2788</v>
      </c>
      <c r="P828" s="356" t="s">
        <v>3413</v>
      </c>
    </row>
    <row r="829" spans="1:18" x14ac:dyDescent="0.35">
      <c r="A829" s="357">
        <v>828</v>
      </c>
      <c r="B829" s="357">
        <v>112</v>
      </c>
      <c r="C829" s="357">
        <v>9</v>
      </c>
      <c r="D829" s="357" t="str">
        <f>IF(①申請書!$E$2=B829,"連携","")</f>
        <v/>
      </c>
      <c r="E829" s="356" t="str">
        <f>IF(D829="","",COUNTIF($D$2:D829,"連携"))</f>
        <v/>
      </c>
      <c r="F829" s="357">
        <v>91424</v>
      </c>
      <c r="G829" s="356" t="s">
        <v>297</v>
      </c>
      <c r="H829" s="356" t="s">
        <v>3408</v>
      </c>
      <c r="I829" s="356" t="s">
        <v>3414</v>
      </c>
      <c r="J829" s="357" t="s">
        <v>1811</v>
      </c>
      <c r="K829" s="357">
        <v>4011119114</v>
      </c>
      <c r="L829" s="357" t="s">
        <v>863</v>
      </c>
      <c r="M829" s="356" t="s">
        <v>848</v>
      </c>
      <c r="N829" s="356" t="s">
        <v>2378</v>
      </c>
      <c r="O829" s="356" t="s">
        <v>2788</v>
      </c>
      <c r="P829" s="356" t="s">
        <v>1435</v>
      </c>
    </row>
    <row r="830" spans="1:18" x14ac:dyDescent="0.35">
      <c r="A830" s="357">
        <v>829</v>
      </c>
      <c r="B830" s="357">
        <v>112</v>
      </c>
      <c r="C830" s="357">
        <v>10</v>
      </c>
      <c r="D830" s="357" t="str">
        <f>IF(①申請書!$E$2=B830,"連携","")</f>
        <v/>
      </c>
      <c r="E830" s="356" t="str">
        <f>IF(D830="","",COUNTIF($D$2:D830,"連携"))</f>
        <v/>
      </c>
      <c r="F830" s="357">
        <v>91426</v>
      </c>
      <c r="G830" s="356" t="s">
        <v>297</v>
      </c>
      <c r="H830" s="356" t="s">
        <v>3408</v>
      </c>
      <c r="I830" s="356" t="s">
        <v>1530</v>
      </c>
      <c r="J830" s="357" t="s">
        <v>1813</v>
      </c>
      <c r="K830" s="357">
        <v>4015519145</v>
      </c>
      <c r="L830" s="357" t="s">
        <v>1529</v>
      </c>
      <c r="M830" s="356" t="s">
        <v>866</v>
      </c>
      <c r="N830" s="356" t="s">
        <v>2379</v>
      </c>
      <c r="O830" s="356" t="s">
        <v>2788</v>
      </c>
      <c r="P830" s="356" t="s">
        <v>2380</v>
      </c>
    </row>
    <row r="831" spans="1:18" x14ac:dyDescent="0.35">
      <c r="A831" s="357">
        <v>830</v>
      </c>
      <c r="B831" s="357">
        <v>112</v>
      </c>
      <c r="C831" s="357">
        <v>11</v>
      </c>
      <c r="D831" s="357" t="str">
        <f>IF(①申請書!$E$2=B831,"連携","")</f>
        <v/>
      </c>
      <c r="E831" s="356" t="str">
        <f>IF(D831="","",COUNTIF($D$2:D831,"連携"))</f>
        <v/>
      </c>
      <c r="F831" s="357">
        <v>91427</v>
      </c>
      <c r="G831" s="356" t="s">
        <v>297</v>
      </c>
      <c r="H831" s="356" t="s">
        <v>3408</v>
      </c>
      <c r="I831" s="356" t="s">
        <v>858</v>
      </c>
      <c r="J831" s="357" t="s">
        <v>1815</v>
      </c>
      <c r="K831" s="357">
        <v>4010319103</v>
      </c>
      <c r="L831" s="357" t="s">
        <v>2365</v>
      </c>
      <c r="M831" s="356" t="s">
        <v>848</v>
      </c>
      <c r="N831" s="356" t="s">
        <v>2366</v>
      </c>
      <c r="O831" s="356" t="s">
        <v>2788</v>
      </c>
      <c r="P831" s="356" t="s">
        <v>1434</v>
      </c>
    </row>
    <row r="832" spans="1:18" x14ac:dyDescent="0.35">
      <c r="A832" s="357">
        <v>831</v>
      </c>
      <c r="B832" s="357">
        <v>112</v>
      </c>
      <c r="C832" s="357">
        <v>12</v>
      </c>
      <c r="D832" s="357" t="str">
        <f>IF(①申請書!$E$2=B832,"連携","")</f>
        <v/>
      </c>
      <c r="E832" s="356" t="str">
        <f>IF(D832="","",COUNTIF($D$2:D832,"連携"))</f>
        <v/>
      </c>
      <c r="F832" s="357">
        <v>91492</v>
      </c>
      <c r="G832" s="356" t="s">
        <v>297</v>
      </c>
      <c r="H832" s="356" t="s">
        <v>3408</v>
      </c>
      <c r="I832" s="356" t="s">
        <v>315</v>
      </c>
      <c r="J832" s="357" t="s">
        <v>1818</v>
      </c>
      <c r="K832" s="357">
        <v>4418010023</v>
      </c>
      <c r="L832" s="357" t="s">
        <v>873</v>
      </c>
      <c r="M832" s="356" t="s">
        <v>848</v>
      </c>
      <c r="N832" s="356" t="s">
        <v>2381</v>
      </c>
      <c r="O832" s="356" t="s">
        <v>2802</v>
      </c>
      <c r="P832" s="356" t="s">
        <v>3415</v>
      </c>
    </row>
    <row r="833" spans="1:18" x14ac:dyDescent="0.35">
      <c r="A833" s="357">
        <v>832</v>
      </c>
      <c r="B833" s="357">
        <v>112</v>
      </c>
      <c r="C833" s="357">
        <v>13</v>
      </c>
      <c r="D833" s="357" t="str">
        <f>IF(①申請書!$E$2=B833,"連携","")</f>
        <v/>
      </c>
      <c r="E833" s="356" t="str">
        <f>IF(D833="","",COUNTIF($D$2:D833,"連携"))</f>
        <v/>
      </c>
      <c r="F833" s="357">
        <v>91503</v>
      </c>
      <c r="G833" s="356" t="s">
        <v>297</v>
      </c>
      <c r="H833" s="356" t="s">
        <v>3408</v>
      </c>
      <c r="I833" s="356" t="s">
        <v>305</v>
      </c>
      <c r="J833" s="357" t="s">
        <v>1820</v>
      </c>
      <c r="K833" s="357">
        <v>4017912132</v>
      </c>
      <c r="L833" s="357" t="s">
        <v>859</v>
      </c>
      <c r="M833" s="356" t="s">
        <v>860</v>
      </c>
      <c r="N833" s="356" t="s">
        <v>2370</v>
      </c>
      <c r="O833" s="356" t="s">
        <v>2788</v>
      </c>
      <c r="P833" s="356" t="s">
        <v>1368</v>
      </c>
    </row>
    <row r="834" spans="1:18" x14ac:dyDescent="0.35">
      <c r="A834" s="357">
        <v>833</v>
      </c>
      <c r="B834" s="357">
        <v>112</v>
      </c>
      <c r="C834" s="357">
        <v>14</v>
      </c>
      <c r="D834" s="357" t="str">
        <f>IF(①申請書!$E$2=B834,"連携","")</f>
        <v/>
      </c>
      <c r="E834" s="356" t="str">
        <f>IF(D834="","",COUNTIF($D$2:D834,"連携"))</f>
        <v/>
      </c>
      <c r="F834" s="357">
        <v>91505</v>
      </c>
      <c r="G834" s="356" t="s">
        <v>297</v>
      </c>
      <c r="H834" s="356" t="s">
        <v>3408</v>
      </c>
      <c r="I834" s="356" t="s">
        <v>3416</v>
      </c>
      <c r="J834" s="357" t="s">
        <v>1822</v>
      </c>
      <c r="K834" s="357">
        <v>4119811356</v>
      </c>
      <c r="L834" s="357" t="s">
        <v>2382</v>
      </c>
      <c r="M834" s="356" t="s">
        <v>848</v>
      </c>
      <c r="N834" s="356" t="s">
        <v>2383</v>
      </c>
      <c r="O834" s="356" t="s">
        <v>2802</v>
      </c>
      <c r="P834" s="356" t="s">
        <v>3417</v>
      </c>
    </row>
    <row r="835" spans="1:18" x14ac:dyDescent="0.35">
      <c r="A835" s="357">
        <v>834</v>
      </c>
      <c r="B835" s="357">
        <v>112</v>
      </c>
      <c r="C835" s="357">
        <v>15</v>
      </c>
      <c r="D835" s="357" t="str">
        <f>IF(①申請書!$E$2=B835,"連携","")</f>
        <v/>
      </c>
      <c r="E835" s="356" t="str">
        <f>IF(D835="","",COUNTIF($D$2:D835,"連携"))</f>
        <v/>
      </c>
      <c r="F835" s="357">
        <v>91539</v>
      </c>
      <c r="G835" s="356" t="s">
        <v>297</v>
      </c>
      <c r="H835" s="356" t="s">
        <v>3408</v>
      </c>
      <c r="I835" s="356" t="s">
        <v>318</v>
      </c>
      <c r="J835" s="357" t="s">
        <v>1824</v>
      </c>
      <c r="K835" s="357">
        <v>4418310100</v>
      </c>
      <c r="L835" s="357" t="s">
        <v>877</v>
      </c>
      <c r="M835" s="356" t="s">
        <v>860</v>
      </c>
      <c r="N835" s="356" t="s">
        <v>2384</v>
      </c>
      <c r="O835" s="356" t="s">
        <v>2788</v>
      </c>
      <c r="P835" s="356" t="s">
        <v>1326</v>
      </c>
    </row>
    <row r="836" spans="1:18" x14ac:dyDescent="0.35">
      <c r="A836" s="357">
        <v>835</v>
      </c>
      <c r="B836" s="357">
        <v>112</v>
      </c>
      <c r="C836" s="357">
        <v>16</v>
      </c>
      <c r="D836" s="357" t="str">
        <f>IF(①申請書!$E$2=B836,"連携","")</f>
        <v/>
      </c>
      <c r="E836" s="356" t="str">
        <f>IF(D836="","",COUNTIF($D$2:D836,"連携"))</f>
        <v/>
      </c>
      <c r="F836" s="357">
        <v>91542</v>
      </c>
      <c r="G836" s="356" t="s">
        <v>297</v>
      </c>
      <c r="H836" s="356" t="s">
        <v>3408</v>
      </c>
      <c r="I836" s="356" t="s">
        <v>313</v>
      </c>
      <c r="J836" s="357" t="s">
        <v>1826</v>
      </c>
      <c r="K836" s="357">
        <v>4518110020</v>
      </c>
      <c r="L836" s="357" t="s">
        <v>2385</v>
      </c>
      <c r="M836" s="356" t="s">
        <v>848</v>
      </c>
      <c r="N836" s="356" t="s">
        <v>2386</v>
      </c>
      <c r="O836" s="356" t="s">
        <v>2802</v>
      </c>
      <c r="P836" s="356" t="s">
        <v>3418</v>
      </c>
    </row>
    <row r="837" spans="1:18" x14ac:dyDescent="0.35">
      <c r="A837" s="357">
        <v>836</v>
      </c>
      <c r="B837" s="357">
        <v>112</v>
      </c>
      <c r="C837" s="357">
        <v>17</v>
      </c>
      <c r="D837" s="357" t="str">
        <f>IF(①申請書!$E$2=B837,"連携","")</f>
        <v/>
      </c>
      <c r="E837" s="356" t="str">
        <f>IF(D837="","",COUNTIF($D$2:D837,"連携"))</f>
        <v/>
      </c>
      <c r="F837" s="357">
        <v>91573</v>
      </c>
      <c r="G837" s="356" t="s">
        <v>297</v>
      </c>
      <c r="H837" s="356" t="s">
        <v>3408</v>
      </c>
      <c r="I837" s="356" t="s">
        <v>312</v>
      </c>
      <c r="J837" s="357" t="s">
        <v>1867</v>
      </c>
      <c r="K837" s="357">
        <v>4011119825</v>
      </c>
      <c r="L837" s="357" t="s">
        <v>869</v>
      </c>
      <c r="M837" s="356" t="s">
        <v>848</v>
      </c>
      <c r="N837" s="356" t="s">
        <v>2387</v>
      </c>
      <c r="O837" s="356" t="s">
        <v>2802</v>
      </c>
      <c r="P837" s="356" t="s">
        <v>3419</v>
      </c>
    </row>
    <row r="838" spans="1:18" x14ac:dyDescent="0.35">
      <c r="A838" s="357">
        <v>837</v>
      </c>
      <c r="B838" s="357">
        <v>112</v>
      </c>
      <c r="C838" s="357">
        <v>18</v>
      </c>
      <c r="D838" s="357" t="str">
        <f>IF(①申請書!$E$2=B838,"連携","")</f>
        <v/>
      </c>
      <c r="E838" s="356" t="str">
        <f>IF(D838="","",COUNTIF($D$2:D838,"連携"))</f>
        <v/>
      </c>
      <c r="F838" s="357">
        <v>91574</v>
      </c>
      <c r="G838" s="356" t="s">
        <v>297</v>
      </c>
      <c r="H838" s="356" t="s">
        <v>3408</v>
      </c>
      <c r="I838" s="356" t="s">
        <v>317</v>
      </c>
      <c r="J838" s="357" t="s">
        <v>1868</v>
      </c>
      <c r="K838" s="357">
        <v>4418211373</v>
      </c>
      <c r="L838" s="357" t="s">
        <v>876</v>
      </c>
      <c r="M838" s="356" t="s">
        <v>860</v>
      </c>
      <c r="N838" s="356" t="s">
        <v>2388</v>
      </c>
      <c r="O838" s="356" t="s">
        <v>2788</v>
      </c>
      <c r="P838" s="356" t="s">
        <v>3420</v>
      </c>
    </row>
    <row r="839" spans="1:18" x14ac:dyDescent="0.35">
      <c r="A839" s="357">
        <v>838</v>
      </c>
      <c r="B839" s="357">
        <v>112</v>
      </c>
      <c r="C839" s="357">
        <v>19</v>
      </c>
      <c r="D839" s="357" t="str">
        <f>IF(①申請書!$E$2=B839,"連携","")</f>
        <v/>
      </c>
      <c r="E839" s="356" t="str">
        <f>IF(D839="","",COUNTIF($D$2:D839,"連携"))</f>
        <v/>
      </c>
      <c r="F839" s="357">
        <v>91575</v>
      </c>
      <c r="G839" s="356" t="s">
        <v>297</v>
      </c>
      <c r="H839" s="356" t="s">
        <v>3408</v>
      </c>
      <c r="I839" s="356" t="s">
        <v>874</v>
      </c>
      <c r="J839" s="357" t="s">
        <v>1870</v>
      </c>
      <c r="K839" s="357">
        <v>4019919911</v>
      </c>
      <c r="L839" s="357" t="s">
        <v>875</v>
      </c>
      <c r="M839" s="356" t="s">
        <v>866</v>
      </c>
      <c r="N839" s="356" t="s">
        <v>2389</v>
      </c>
      <c r="O839" s="356" t="s">
        <v>2802</v>
      </c>
      <c r="P839" s="356" t="s">
        <v>3421</v>
      </c>
    </row>
    <row r="840" spans="1:18" x14ac:dyDescent="0.35">
      <c r="A840" s="357">
        <v>839</v>
      </c>
      <c r="B840" s="357">
        <v>112</v>
      </c>
      <c r="C840" s="357">
        <v>20</v>
      </c>
      <c r="D840" s="357" t="str">
        <f>IF(①申請書!$E$2=B840,"連携","")</f>
        <v/>
      </c>
      <c r="E840" s="356" t="str">
        <f>IF(D840="","",COUNTIF($D$2:D840,"連携"))</f>
        <v/>
      </c>
      <c r="F840" s="357">
        <v>91580</v>
      </c>
      <c r="G840" s="356" t="s">
        <v>297</v>
      </c>
      <c r="H840" s="356" t="s">
        <v>3408</v>
      </c>
      <c r="I840" s="356" t="s">
        <v>316</v>
      </c>
      <c r="J840" s="357" t="s">
        <v>2143</v>
      </c>
      <c r="K840" s="357">
        <v>4011219187</v>
      </c>
      <c r="L840" s="357" t="s">
        <v>1545</v>
      </c>
      <c r="M840" s="356" t="s">
        <v>860</v>
      </c>
      <c r="N840" s="356" t="s">
        <v>2390</v>
      </c>
      <c r="O840" s="356" t="s">
        <v>2788</v>
      </c>
      <c r="P840" s="356" t="s">
        <v>3422</v>
      </c>
    </row>
    <row r="841" spans="1:18" x14ac:dyDescent="0.35">
      <c r="A841" s="357">
        <v>840</v>
      </c>
      <c r="B841" s="357">
        <v>112</v>
      </c>
      <c r="C841" s="357">
        <v>21</v>
      </c>
      <c r="D841" s="357" t="str">
        <f>IF(①申請書!$E$2=B841,"連携","")</f>
        <v/>
      </c>
      <c r="E841" s="356" t="str">
        <f>IF(D841="","",COUNTIF($D$2:D841,"連携"))</f>
        <v/>
      </c>
      <c r="F841" s="357">
        <v>91583</v>
      </c>
      <c r="G841" s="356" t="s">
        <v>297</v>
      </c>
      <c r="H841" s="356" t="s">
        <v>3408</v>
      </c>
      <c r="I841" s="356" t="s">
        <v>857</v>
      </c>
      <c r="J841" s="357" t="s">
        <v>2145</v>
      </c>
      <c r="K841" s="357">
        <v>4610120687</v>
      </c>
      <c r="L841" s="357" t="s">
        <v>2361</v>
      </c>
      <c r="M841" s="356" t="s">
        <v>848</v>
      </c>
      <c r="N841" s="356" t="s">
        <v>2362</v>
      </c>
      <c r="O841" s="356" t="s">
        <v>2788</v>
      </c>
      <c r="P841" s="356" t="s">
        <v>3400</v>
      </c>
    </row>
    <row r="842" spans="1:18" x14ac:dyDescent="0.35">
      <c r="A842" s="357">
        <v>841</v>
      </c>
      <c r="B842" s="357">
        <v>112</v>
      </c>
      <c r="C842" s="357">
        <v>22</v>
      </c>
      <c r="D842" s="357" t="str">
        <f>IF(①申請書!$E$2=B842,"連携","")</f>
        <v/>
      </c>
      <c r="E842" s="356" t="str">
        <f>IF(D842="","",COUNTIF($D$2:D842,"連携"))</f>
        <v/>
      </c>
      <c r="F842" s="357">
        <v>91705</v>
      </c>
      <c r="G842" s="356" t="s">
        <v>297</v>
      </c>
      <c r="H842" s="356" t="s">
        <v>3408</v>
      </c>
      <c r="I842" s="356" t="s">
        <v>310</v>
      </c>
      <c r="J842" s="357" t="s">
        <v>2146</v>
      </c>
      <c r="K842" s="357">
        <v>4119810713</v>
      </c>
      <c r="L842" s="357" t="s">
        <v>2391</v>
      </c>
      <c r="M842" s="356" t="s">
        <v>864</v>
      </c>
      <c r="N842" s="356" t="s">
        <v>2392</v>
      </c>
      <c r="O842" s="356" t="s">
        <v>2788</v>
      </c>
      <c r="P842" s="356" t="s">
        <v>1436</v>
      </c>
    </row>
    <row r="843" spans="1:18" x14ac:dyDescent="0.35">
      <c r="A843" s="357">
        <v>842</v>
      </c>
      <c r="B843" s="357">
        <v>112</v>
      </c>
      <c r="C843" s="357">
        <v>23</v>
      </c>
      <c r="D843" s="357" t="str">
        <f>IF(①申請書!$E$2=B843,"連携","")</f>
        <v/>
      </c>
      <c r="E843" s="356" t="str">
        <f>IF(D843="","",COUNTIF($D$2:D843,"連携"))</f>
        <v/>
      </c>
      <c r="F843" s="357">
        <v>91810</v>
      </c>
      <c r="G843" s="356" t="s">
        <v>297</v>
      </c>
      <c r="H843" s="356" t="s">
        <v>3408</v>
      </c>
      <c r="I843" s="356" t="s">
        <v>311</v>
      </c>
      <c r="J843" s="357" t="s">
        <v>2148</v>
      </c>
      <c r="K843" s="357">
        <v>4410312153</v>
      </c>
      <c r="L843" s="357" t="s">
        <v>865</v>
      </c>
      <c r="M843" s="356" t="s">
        <v>866</v>
      </c>
      <c r="N843" s="356" t="s">
        <v>2393</v>
      </c>
      <c r="O843" s="356" t="s">
        <v>2802</v>
      </c>
      <c r="P843" s="356" t="s">
        <v>3423</v>
      </c>
    </row>
    <row r="844" spans="1:18" x14ac:dyDescent="0.35">
      <c r="A844" s="357">
        <v>843</v>
      </c>
      <c r="B844" s="357">
        <v>112</v>
      </c>
      <c r="C844" s="357">
        <v>24</v>
      </c>
      <c r="D844" s="357" t="str">
        <f>IF(①申請書!$E$2=B844,"連携","")</f>
        <v/>
      </c>
      <c r="E844" s="356" t="str">
        <f>IF(D844="","",COUNTIF($D$2:D844,"連携"))</f>
        <v/>
      </c>
      <c r="F844" s="357">
        <v>91833</v>
      </c>
      <c r="G844" s="356" t="s">
        <v>297</v>
      </c>
      <c r="H844" s="356" t="s">
        <v>3408</v>
      </c>
      <c r="I844" s="356" t="s">
        <v>2394</v>
      </c>
      <c r="J844" s="357" t="s">
        <v>2149</v>
      </c>
      <c r="K844" s="357">
        <v>4019919929</v>
      </c>
      <c r="L844" s="357" t="s">
        <v>1585</v>
      </c>
      <c r="M844" s="356" t="s">
        <v>848</v>
      </c>
      <c r="N844" s="356" t="s">
        <v>2395</v>
      </c>
      <c r="O844" s="356" t="s">
        <v>2788</v>
      </c>
      <c r="P844" s="356" t="s">
        <v>3424</v>
      </c>
    </row>
    <row r="845" spans="1:18" x14ac:dyDescent="0.35">
      <c r="A845" s="357">
        <v>844</v>
      </c>
      <c r="B845" s="357">
        <v>112</v>
      </c>
      <c r="C845" s="357">
        <v>25</v>
      </c>
      <c r="D845" s="357" t="str">
        <f>IF(①申請書!$E$2=B845,"連携","")</f>
        <v/>
      </c>
      <c r="E845" s="356" t="str">
        <f>IF(D845="","",COUNTIF($D$2:D845,"連携"))</f>
        <v/>
      </c>
      <c r="F845" s="357">
        <v>91871</v>
      </c>
      <c r="G845" s="356" t="s">
        <v>297</v>
      </c>
      <c r="H845" s="356" t="s">
        <v>3408</v>
      </c>
      <c r="I845" s="356" t="s">
        <v>1588</v>
      </c>
      <c r="J845" s="357" t="s">
        <v>2151</v>
      </c>
      <c r="K845" s="357">
        <v>4418310043</v>
      </c>
      <c r="L845" s="357" t="s">
        <v>1587</v>
      </c>
      <c r="M845" s="356" t="s">
        <v>848</v>
      </c>
      <c r="N845" s="356" t="s">
        <v>2396</v>
      </c>
      <c r="O845" s="356" t="s">
        <v>2802</v>
      </c>
      <c r="P845" s="356" t="s">
        <v>3425</v>
      </c>
    </row>
    <row r="846" spans="1:18" x14ac:dyDescent="0.35">
      <c r="A846" s="357">
        <v>845</v>
      </c>
      <c r="B846" s="357">
        <v>112</v>
      </c>
      <c r="C846" s="357">
        <v>26</v>
      </c>
      <c r="D846" s="357" t="str">
        <f>IF(①申請書!$E$2=B846,"連携","")</f>
        <v/>
      </c>
      <c r="E846" s="356" t="str">
        <f>IF(D846="","",COUNTIF($D$2:D846,"連携"))</f>
        <v/>
      </c>
      <c r="F846" s="357">
        <v>92294</v>
      </c>
      <c r="G846" s="356" t="s">
        <v>297</v>
      </c>
      <c r="H846" s="356" t="s">
        <v>3408</v>
      </c>
      <c r="I846" s="356" t="s">
        <v>3426</v>
      </c>
      <c r="J846" s="357" t="s">
        <v>2152</v>
      </c>
      <c r="K846" s="357">
        <v>4119910067</v>
      </c>
      <c r="L846" s="357" t="s">
        <v>1618</v>
      </c>
      <c r="M846" s="356" t="s">
        <v>866</v>
      </c>
      <c r="N846" s="356" t="s">
        <v>2397</v>
      </c>
      <c r="O846" s="356" t="s">
        <v>2802</v>
      </c>
      <c r="P846" s="356" t="s">
        <v>3427</v>
      </c>
    </row>
    <row r="847" spans="1:18" ht="18" x14ac:dyDescent="0.35">
      <c r="A847" s="352">
        <v>846</v>
      </c>
      <c r="B847" s="353">
        <v>113</v>
      </c>
      <c r="C847" s="353">
        <v>0</v>
      </c>
      <c r="D847" s="353"/>
      <c r="E847" s="354" t="str">
        <f>IF(D847="","",COUNTIF($D$2:D847,"連携"))</f>
        <v/>
      </c>
      <c r="F847" s="353">
        <v>91162</v>
      </c>
      <c r="G847" s="354" t="s">
        <v>297</v>
      </c>
      <c r="H847" s="354" t="s">
        <v>2751</v>
      </c>
      <c r="I847" s="354" t="s">
        <v>854</v>
      </c>
      <c r="J847" s="353" t="s">
        <v>7</v>
      </c>
      <c r="K847" s="353">
        <v>4019919929</v>
      </c>
      <c r="L847" s="353" t="s">
        <v>1482</v>
      </c>
      <c r="M847" s="354" t="s">
        <v>848</v>
      </c>
      <c r="N847" s="354" t="s">
        <v>2359</v>
      </c>
      <c r="O847" s="354" t="s">
        <v>2802</v>
      </c>
      <c r="P847" s="354" t="s">
        <v>3395</v>
      </c>
      <c r="Q847" s="355"/>
      <c r="R847" s="355"/>
    </row>
    <row r="848" spans="1:18" x14ac:dyDescent="0.35">
      <c r="A848" s="357">
        <v>847</v>
      </c>
      <c r="B848" s="357">
        <v>113</v>
      </c>
      <c r="C848" s="357">
        <v>1</v>
      </c>
      <c r="D848" s="357" t="str">
        <f>IF(①申請書!$E$2=B848,"連携","")</f>
        <v/>
      </c>
      <c r="E848" s="356" t="str">
        <f>IF(D848="","",COUNTIF($D$2:D848,"連携"))</f>
        <v/>
      </c>
      <c r="F848" s="357">
        <v>91379</v>
      </c>
      <c r="G848" s="356" t="s">
        <v>297</v>
      </c>
      <c r="H848" s="356" t="s">
        <v>2751</v>
      </c>
      <c r="I848" s="356" t="s">
        <v>301</v>
      </c>
      <c r="J848" s="357" t="s">
        <v>1797</v>
      </c>
      <c r="K848" s="357">
        <v>4017912132</v>
      </c>
      <c r="L848" s="357" t="s">
        <v>852</v>
      </c>
      <c r="M848" s="356" t="s">
        <v>848</v>
      </c>
      <c r="N848" s="356" t="s">
        <v>2367</v>
      </c>
      <c r="O848" s="356" t="s">
        <v>2788</v>
      </c>
      <c r="P848" s="356" t="s">
        <v>3412</v>
      </c>
    </row>
    <row r="849" spans="1:18" x14ac:dyDescent="0.35">
      <c r="A849" s="357">
        <v>848</v>
      </c>
      <c r="B849" s="357">
        <v>113</v>
      </c>
      <c r="C849" s="357">
        <v>2</v>
      </c>
      <c r="D849" s="357" t="str">
        <f>IF(①申請書!$E$2=B849,"連携","")</f>
        <v/>
      </c>
      <c r="E849" s="356" t="str">
        <f>IF(D849="","",COUNTIF($D$2:D849,"連携"))</f>
        <v/>
      </c>
      <c r="F849" s="357">
        <v>91427</v>
      </c>
      <c r="G849" s="356" t="s">
        <v>297</v>
      </c>
      <c r="H849" s="356" t="s">
        <v>2751</v>
      </c>
      <c r="I849" s="356" t="s">
        <v>858</v>
      </c>
      <c r="J849" s="357" t="s">
        <v>1799</v>
      </c>
      <c r="K849" s="357">
        <v>4019919911</v>
      </c>
      <c r="L849" s="357" t="s">
        <v>2365</v>
      </c>
      <c r="M849" s="356" t="s">
        <v>848</v>
      </c>
      <c r="N849" s="356" t="s">
        <v>2366</v>
      </c>
      <c r="O849" s="356" t="s">
        <v>2788</v>
      </c>
      <c r="P849" s="356" t="s">
        <v>1434</v>
      </c>
    </row>
    <row r="850" spans="1:18" ht="18" x14ac:dyDescent="0.35">
      <c r="A850" s="352">
        <v>849</v>
      </c>
      <c r="B850" s="353">
        <v>114</v>
      </c>
      <c r="C850" s="353">
        <v>0</v>
      </c>
      <c r="D850" s="353"/>
      <c r="E850" s="354" t="str">
        <f>IF(D850="","",COUNTIF($D$2:D850,"連携"))</f>
        <v/>
      </c>
      <c r="F850" s="353">
        <v>91213</v>
      </c>
      <c r="G850" s="354" t="s">
        <v>297</v>
      </c>
      <c r="H850" s="354" t="s">
        <v>2753</v>
      </c>
      <c r="I850" s="354" t="s">
        <v>855</v>
      </c>
      <c r="J850" s="353" t="s">
        <v>7</v>
      </c>
      <c r="K850" s="353">
        <v>4012219111</v>
      </c>
      <c r="L850" s="353" t="s">
        <v>856</v>
      </c>
      <c r="M850" s="354" t="s">
        <v>848</v>
      </c>
      <c r="N850" s="354" t="s">
        <v>2360</v>
      </c>
      <c r="O850" s="354" t="s">
        <v>2788</v>
      </c>
      <c r="P850" s="354" t="s">
        <v>3396</v>
      </c>
      <c r="Q850" s="355"/>
      <c r="R850" s="355"/>
    </row>
    <row r="851" spans="1:18" x14ac:dyDescent="0.35">
      <c r="A851" s="357">
        <v>850</v>
      </c>
      <c r="B851" s="357">
        <v>114</v>
      </c>
      <c r="C851" s="357">
        <v>1</v>
      </c>
      <c r="D851" s="357" t="str">
        <f>IF(①申請書!$E$2=B851,"連携","")</f>
        <v/>
      </c>
      <c r="E851" s="356" t="str">
        <f>IF(D851="","",COUNTIF($D$2:D851,"連携"))</f>
        <v/>
      </c>
      <c r="F851" s="357">
        <v>92359</v>
      </c>
      <c r="G851" s="356" t="s">
        <v>3407</v>
      </c>
      <c r="H851" s="356" t="s">
        <v>3428</v>
      </c>
      <c r="I851" s="356" t="s">
        <v>3429</v>
      </c>
      <c r="J851" s="357" t="s">
        <v>1797</v>
      </c>
      <c r="K851" s="357">
        <v>4010519165</v>
      </c>
      <c r="L851" s="357" t="s">
        <v>3404</v>
      </c>
      <c r="M851" s="356" t="s">
        <v>3430</v>
      </c>
      <c r="N851" s="356" t="s">
        <v>3431</v>
      </c>
      <c r="O851" s="356" t="s">
        <v>2788</v>
      </c>
      <c r="P851" s="356" t="s">
        <v>3432</v>
      </c>
    </row>
    <row r="852" spans="1:18" ht="18" x14ac:dyDescent="0.35">
      <c r="A852" s="352">
        <v>851</v>
      </c>
      <c r="B852" s="353">
        <v>115</v>
      </c>
      <c r="C852" s="353">
        <v>0</v>
      </c>
      <c r="D852" s="353"/>
      <c r="E852" s="354" t="str">
        <f>IF(D852="","",COUNTIF($D$2:D852,"連携"))</f>
        <v/>
      </c>
      <c r="F852" s="353">
        <v>91379</v>
      </c>
      <c r="G852" s="354" t="s">
        <v>3407</v>
      </c>
      <c r="H852" s="354" t="s">
        <v>2755</v>
      </c>
      <c r="I852" s="354" t="s">
        <v>3433</v>
      </c>
      <c r="J852" s="353" t="s">
        <v>7</v>
      </c>
      <c r="K852" s="353">
        <v>4017912132</v>
      </c>
      <c r="L852" s="353" t="s">
        <v>852</v>
      </c>
      <c r="M852" s="354" t="s">
        <v>3430</v>
      </c>
      <c r="N852" s="354" t="s">
        <v>3434</v>
      </c>
      <c r="O852" s="354" t="s">
        <v>2788</v>
      </c>
      <c r="P852" s="354" t="s">
        <v>3435</v>
      </c>
      <c r="Q852" s="355"/>
      <c r="R852" s="355"/>
    </row>
    <row r="853" spans="1:18" x14ac:dyDescent="0.35">
      <c r="A853" s="357">
        <v>852</v>
      </c>
      <c r="B853" s="357">
        <v>115</v>
      </c>
      <c r="C853" s="357">
        <v>1</v>
      </c>
      <c r="D853" s="357" t="str">
        <f>IF(①申請書!$E$2=B853,"連携","")</f>
        <v/>
      </c>
      <c r="E853" s="356" t="str">
        <f>IF(D853="","",COUNTIF($D$2:D853,"連携"))</f>
        <v/>
      </c>
      <c r="F853" s="357">
        <v>91162</v>
      </c>
      <c r="G853" s="356" t="s">
        <v>297</v>
      </c>
      <c r="H853" s="356" t="s">
        <v>2755</v>
      </c>
      <c r="I853" s="356" t="s">
        <v>854</v>
      </c>
      <c r="J853" s="357" t="s">
        <v>1797</v>
      </c>
      <c r="K853" s="357">
        <v>4016619217</v>
      </c>
      <c r="L853" s="357" t="s">
        <v>1482</v>
      </c>
      <c r="M853" s="356" t="s">
        <v>848</v>
      </c>
      <c r="N853" s="356" t="s">
        <v>2359</v>
      </c>
      <c r="O853" s="356" t="s">
        <v>2802</v>
      </c>
      <c r="P853" s="356" t="s">
        <v>3395</v>
      </c>
    </row>
    <row r="854" spans="1:18" x14ac:dyDescent="0.35">
      <c r="A854" s="357">
        <v>853</v>
      </c>
      <c r="B854" s="357">
        <v>115</v>
      </c>
      <c r="C854" s="357">
        <v>2</v>
      </c>
      <c r="D854" s="357" t="str">
        <f>IF(①申請書!$E$2=B854,"連携","")</f>
        <v/>
      </c>
      <c r="E854" s="356" t="str">
        <f>IF(D854="","",COUNTIF($D$2:D854,"連携"))</f>
        <v/>
      </c>
      <c r="F854" s="357">
        <v>91269</v>
      </c>
      <c r="G854" s="356" t="s">
        <v>297</v>
      </c>
      <c r="H854" s="356" t="s">
        <v>2755</v>
      </c>
      <c r="I854" s="356" t="s">
        <v>567</v>
      </c>
      <c r="J854" s="357" t="s">
        <v>1799</v>
      </c>
      <c r="K854" s="357">
        <v>4418310100</v>
      </c>
      <c r="L854" s="357" t="s">
        <v>568</v>
      </c>
      <c r="M854" s="356" t="s">
        <v>569</v>
      </c>
      <c r="N854" s="356" t="s">
        <v>2064</v>
      </c>
      <c r="O854" s="356" t="s">
        <v>2788</v>
      </c>
      <c r="P854" s="356" t="s">
        <v>2979</v>
      </c>
    </row>
    <row r="855" spans="1:18" x14ac:dyDescent="0.35">
      <c r="A855" s="357">
        <v>854</v>
      </c>
      <c r="B855" s="357">
        <v>115</v>
      </c>
      <c r="C855" s="357">
        <v>3</v>
      </c>
      <c r="D855" s="357" t="str">
        <f>IF(①申請書!$E$2=B855,"連携","")</f>
        <v/>
      </c>
      <c r="E855" s="356" t="str">
        <f>IF(D855="","",COUNTIF($D$2:D855,"連携"))</f>
        <v/>
      </c>
      <c r="F855" s="357">
        <v>91363</v>
      </c>
      <c r="G855" s="356" t="s">
        <v>297</v>
      </c>
      <c r="H855" s="356" t="s">
        <v>2755</v>
      </c>
      <c r="I855" s="356" t="s">
        <v>298</v>
      </c>
      <c r="J855" s="357" t="s">
        <v>1801</v>
      </c>
      <c r="K855" s="357">
        <v>4017911951</v>
      </c>
      <c r="L855" s="357" t="s">
        <v>847</v>
      </c>
      <c r="M855" s="356" t="s">
        <v>848</v>
      </c>
      <c r="N855" s="356" t="s">
        <v>2371</v>
      </c>
      <c r="O855" s="356" t="s">
        <v>2788</v>
      </c>
      <c r="P855" s="356" t="s">
        <v>3436</v>
      </c>
    </row>
    <row r="856" spans="1:18" x14ac:dyDescent="0.35">
      <c r="A856" s="357">
        <v>855</v>
      </c>
      <c r="B856" s="357">
        <v>115</v>
      </c>
      <c r="C856" s="357">
        <v>4</v>
      </c>
      <c r="D856" s="357" t="str">
        <f>IF(①申請書!$E$2=B856,"連携","")</f>
        <v/>
      </c>
      <c r="E856" s="356" t="str">
        <f>IF(D856="","",COUNTIF($D$2:D856,"連携"))</f>
        <v/>
      </c>
      <c r="F856" s="357">
        <v>91425</v>
      </c>
      <c r="G856" s="356" t="s">
        <v>297</v>
      </c>
      <c r="H856" s="356" t="s">
        <v>2755</v>
      </c>
      <c r="I856" s="356" t="s">
        <v>307</v>
      </c>
      <c r="J856" s="357" t="s">
        <v>1803</v>
      </c>
      <c r="K856" s="357">
        <v>4610120687</v>
      </c>
      <c r="L856" s="357" t="s">
        <v>1528</v>
      </c>
      <c r="M856" s="356" t="s">
        <v>848</v>
      </c>
      <c r="N856" s="356" t="s">
        <v>2369</v>
      </c>
      <c r="O856" s="356" t="s">
        <v>2802</v>
      </c>
      <c r="P856" s="356" t="s">
        <v>3437</v>
      </c>
    </row>
    <row r="857" spans="1:18" x14ac:dyDescent="0.35">
      <c r="A857" s="357">
        <v>856</v>
      </c>
      <c r="B857" s="357">
        <v>115</v>
      </c>
      <c r="C857" s="357">
        <v>5</v>
      </c>
      <c r="D857" s="357" t="str">
        <f>IF(①申請書!$E$2=B857,"連携","")</f>
        <v/>
      </c>
      <c r="E857" s="356" t="str">
        <f>IF(D857="","",COUNTIF($D$2:D857,"連携"))</f>
        <v/>
      </c>
      <c r="F857" s="357">
        <v>91427</v>
      </c>
      <c r="G857" s="356" t="s">
        <v>297</v>
      </c>
      <c r="H857" s="356" t="s">
        <v>2755</v>
      </c>
      <c r="I857" s="356" t="s">
        <v>858</v>
      </c>
      <c r="J857" s="357" t="s">
        <v>1804</v>
      </c>
      <c r="K857" s="357">
        <v>4019919911</v>
      </c>
      <c r="L857" s="357" t="s">
        <v>2365</v>
      </c>
      <c r="M857" s="356" t="s">
        <v>848</v>
      </c>
      <c r="N857" s="356" t="s">
        <v>2366</v>
      </c>
      <c r="O857" s="356" t="s">
        <v>2788</v>
      </c>
      <c r="P857" s="356" t="s">
        <v>1434</v>
      </c>
    </row>
    <row r="858" spans="1:18" x14ac:dyDescent="0.35">
      <c r="A858" s="357">
        <v>857</v>
      </c>
      <c r="B858" s="357">
        <v>115</v>
      </c>
      <c r="C858" s="357">
        <v>6</v>
      </c>
      <c r="D858" s="357" t="str">
        <f>IF(①申請書!$E$2=B858,"連携","")</f>
        <v/>
      </c>
      <c r="E858" s="356" t="str">
        <f>IF(D858="","",COUNTIF($D$2:D858,"連携"))</f>
        <v/>
      </c>
      <c r="F858" s="357">
        <v>91503</v>
      </c>
      <c r="G858" s="356" t="s">
        <v>297</v>
      </c>
      <c r="H858" s="356" t="s">
        <v>2755</v>
      </c>
      <c r="I858" s="356" t="s">
        <v>305</v>
      </c>
      <c r="J858" s="357" t="s">
        <v>1805</v>
      </c>
      <c r="K858" s="357">
        <v>4011025436</v>
      </c>
      <c r="L858" s="357" t="s">
        <v>859</v>
      </c>
      <c r="M858" s="356" t="s">
        <v>860</v>
      </c>
      <c r="N858" s="356" t="s">
        <v>2370</v>
      </c>
      <c r="O858" s="356" t="s">
        <v>2788</v>
      </c>
      <c r="P858" s="356" t="s">
        <v>1368</v>
      </c>
    </row>
    <row r="859" spans="1:18" x14ac:dyDescent="0.35">
      <c r="A859" s="357">
        <v>858</v>
      </c>
      <c r="B859" s="357">
        <v>115</v>
      </c>
      <c r="C859" s="357">
        <v>7</v>
      </c>
      <c r="D859" s="357" t="str">
        <f>IF(①申請書!$E$2=B859,"連携","")</f>
        <v/>
      </c>
      <c r="E859" s="356" t="str">
        <f>IF(D859="","",COUNTIF($D$2:D859,"連携"))</f>
        <v/>
      </c>
      <c r="F859" s="357">
        <v>91547</v>
      </c>
      <c r="G859" s="356" t="s">
        <v>297</v>
      </c>
      <c r="H859" s="356" t="s">
        <v>2755</v>
      </c>
      <c r="I859" s="356" t="s">
        <v>299</v>
      </c>
      <c r="J859" s="357" t="s">
        <v>1807</v>
      </c>
      <c r="K859" s="357">
        <v>4011119445</v>
      </c>
      <c r="L859" s="357" t="s">
        <v>849</v>
      </c>
      <c r="M859" s="356" t="s">
        <v>848</v>
      </c>
      <c r="N859" s="356" t="s">
        <v>3438</v>
      </c>
      <c r="O859" s="356" t="s">
        <v>2788</v>
      </c>
      <c r="P859" s="356" t="s">
        <v>3439</v>
      </c>
    </row>
    <row r="860" spans="1:18" x14ac:dyDescent="0.35">
      <c r="A860" s="357">
        <v>859</v>
      </c>
      <c r="B860" s="357">
        <v>115</v>
      </c>
      <c r="C860" s="357">
        <v>8</v>
      </c>
      <c r="D860" s="357" t="str">
        <f>IF(①申請書!$E$2=B860,"連携","")</f>
        <v/>
      </c>
      <c r="E860" s="356" t="str">
        <f>IF(D860="","",COUNTIF($D$2:D860,"連携"))</f>
        <v/>
      </c>
      <c r="F860" s="357">
        <v>91584</v>
      </c>
      <c r="G860" s="356" t="s">
        <v>297</v>
      </c>
      <c r="H860" s="356" t="s">
        <v>2755</v>
      </c>
      <c r="I860" s="356" t="s">
        <v>308</v>
      </c>
      <c r="J860" s="357" t="s">
        <v>1809</v>
      </c>
      <c r="K860" s="357">
        <v>4019919929</v>
      </c>
      <c r="L860" s="357" t="s">
        <v>862</v>
      </c>
      <c r="M860" s="356" t="s">
        <v>848</v>
      </c>
      <c r="N860" s="356" t="s">
        <v>2372</v>
      </c>
      <c r="O860" s="356" t="s">
        <v>2802</v>
      </c>
      <c r="P860" s="356" t="s">
        <v>3440</v>
      </c>
    </row>
    <row r="861" spans="1:18" x14ac:dyDescent="0.35">
      <c r="A861" s="357">
        <v>860</v>
      </c>
      <c r="B861" s="357">
        <v>115</v>
      </c>
      <c r="C861" s="357">
        <v>9</v>
      </c>
      <c r="D861" s="357" t="str">
        <f>IF(①申請書!$E$2=B861,"連携","")</f>
        <v/>
      </c>
      <c r="E861" s="356" t="str">
        <f>IF(D861="","",COUNTIF($D$2:D861,"連携"))</f>
        <v/>
      </c>
      <c r="F861" s="357">
        <v>91770</v>
      </c>
      <c r="G861" s="356" t="s">
        <v>297</v>
      </c>
      <c r="H861" s="356" t="s">
        <v>2755</v>
      </c>
      <c r="I861" s="356" t="s">
        <v>851</v>
      </c>
      <c r="J861" s="357" t="s">
        <v>1811</v>
      </c>
      <c r="K861" s="357">
        <v>4012019032</v>
      </c>
      <c r="L861" s="357" t="s">
        <v>1577</v>
      </c>
      <c r="M861" s="356" t="s">
        <v>848</v>
      </c>
      <c r="N861" s="356" t="s">
        <v>3441</v>
      </c>
      <c r="O861" s="356" t="s">
        <v>2788</v>
      </c>
      <c r="P861" s="356" t="s">
        <v>1433</v>
      </c>
    </row>
    <row r="862" spans="1:18" x14ac:dyDescent="0.35">
      <c r="A862" s="357">
        <v>861</v>
      </c>
      <c r="B862" s="357">
        <v>115</v>
      </c>
      <c r="C862" s="357">
        <v>10</v>
      </c>
      <c r="D862" s="357" t="str">
        <f>IF(①申請書!$E$2=B862,"連携","")</f>
        <v/>
      </c>
      <c r="E862" s="356" t="str">
        <f>IF(D862="","",COUNTIF($D$2:D862,"連携"))</f>
        <v/>
      </c>
      <c r="F862" s="357">
        <v>92246</v>
      </c>
      <c r="G862" s="356" t="s">
        <v>297</v>
      </c>
      <c r="H862" s="356" t="s">
        <v>2755</v>
      </c>
      <c r="I862" s="356" t="s">
        <v>300</v>
      </c>
      <c r="J862" s="357" t="s">
        <v>1813</v>
      </c>
      <c r="K862" s="357">
        <v>4011719129</v>
      </c>
      <c r="L862" s="357" t="s">
        <v>850</v>
      </c>
      <c r="M862" s="356" t="s">
        <v>848</v>
      </c>
      <c r="N862" s="356" t="s">
        <v>2373</v>
      </c>
      <c r="O862" s="356" t="s">
        <v>2788</v>
      </c>
      <c r="P862" s="356" t="s">
        <v>3442</v>
      </c>
    </row>
    <row r="863" spans="1:18" ht="18" x14ac:dyDescent="0.35">
      <c r="A863" s="352">
        <v>862</v>
      </c>
      <c r="B863" s="353">
        <v>116</v>
      </c>
      <c r="C863" s="353">
        <v>0</v>
      </c>
      <c r="D863" s="353"/>
      <c r="E863" s="354" t="str">
        <f>IF(D863="","",COUNTIF($D$2:D863,"連携"))</f>
        <v/>
      </c>
      <c r="F863" s="353">
        <v>91425</v>
      </c>
      <c r="G863" s="354" t="s">
        <v>297</v>
      </c>
      <c r="H863" s="354" t="s">
        <v>2757</v>
      </c>
      <c r="I863" s="354" t="s">
        <v>307</v>
      </c>
      <c r="J863" s="353" t="s">
        <v>7</v>
      </c>
      <c r="K863" s="353">
        <v>4016619217</v>
      </c>
      <c r="L863" s="353" t="s">
        <v>1528</v>
      </c>
      <c r="M863" s="354" t="s">
        <v>848</v>
      </c>
      <c r="N863" s="354" t="s">
        <v>2369</v>
      </c>
      <c r="O863" s="354" t="s">
        <v>2802</v>
      </c>
      <c r="P863" s="354" t="s">
        <v>3437</v>
      </c>
      <c r="Q863" s="355"/>
      <c r="R863" s="355"/>
    </row>
    <row r="864" spans="1:18" x14ac:dyDescent="0.35">
      <c r="A864" s="357">
        <v>863</v>
      </c>
      <c r="B864" s="357">
        <v>116</v>
      </c>
      <c r="C864" s="357">
        <v>1</v>
      </c>
      <c r="D864" s="357" t="str">
        <f>IF(①申請書!$E$2=B864,"連携","")</f>
        <v/>
      </c>
      <c r="E864" s="356" t="str">
        <f>IF(D864="","",COUNTIF($D$2:D864,"連携"))</f>
        <v/>
      </c>
      <c r="F864" s="357">
        <v>91379</v>
      </c>
      <c r="G864" s="356" t="s">
        <v>297</v>
      </c>
      <c r="H864" s="356" t="s">
        <v>2757</v>
      </c>
      <c r="I864" s="356" t="s">
        <v>301</v>
      </c>
      <c r="J864" s="357" t="s">
        <v>1797</v>
      </c>
      <c r="K864" s="357">
        <v>4017912132</v>
      </c>
      <c r="L864" s="357" t="s">
        <v>852</v>
      </c>
      <c r="M864" s="356" t="s">
        <v>848</v>
      </c>
      <c r="N864" s="356" t="s">
        <v>2367</v>
      </c>
      <c r="O864" s="356" t="s">
        <v>2788</v>
      </c>
      <c r="P864" s="356" t="s">
        <v>3412</v>
      </c>
    </row>
    <row r="865" spans="1:18" x14ac:dyDescent="0.35">
      <c r="A865" s="357">
        <v>864</v>
      </c>
      <c r="B865" s="357">
        <v>116</v>
      </c>
      <c r="C865" s="357">
        <v>2</v>
      </c>
      <c r="D865" s="357" t="str">
        <f>IF(①申請書!$E$2=B865,"連携","")</f>
        <v/>
      </c>
      <c r="E865" s="356" t="str">
        <f>IF(D865="","",COUNTIF($D$2:D865,"連携"))</f>
        <v/>
      </c>
      <c r="F865" s="357">
        <v>91427</v>
      </c>
      <c r="G865" s="356" t="s">
        <v>297</v>
      </c>
      <c r="H865" s="356" t="s">
        <v>2757</v>
      </c>
      <c r="I865" s="356" t="s">
        <v>858</v>
      </c>
      <c r="J865" s="357" t="s">
        <v>1799</v>
      </c>
      <c r="K865" s="357">
        <v>4019919911</v>
      </c>
      <c r="L865" s="357" t="s">
        <v>2365</v>
      </c>
      <c r="M865" s="356" t="s">
        <v>848</v>
      </c>
      <c r="N865" s="356" t="s">
        <v>2366</v>
      </c>
      <c r="O865" s="356" t="s">
        <v>2788</v>
      </c>
      <c r="P865" s="356" t="s">
        <v>1434</v>
      </c>
    </row>
    <row r="866" spans="1:18" x14ac:dyDescent="0.35">
      <c r="A866" s="357">
        <v>865</v>
      </c>
      <c r="B866" s="357">
        <v>116</v>
      </c>
      <c r="C866" s="357">
        <v>3</v>
      </c>
      <c r="D866" s="357" t="str">
        <f>IF(①申請書!$E$2=B866,"連携","")</f>
        <v/>
      </c>
      <c r="E866" s="356" t="str">
        <f>IF(D866="","",COUNTIF($D$2:D866,"連携"))</f>
        <v/>
      </c>
      <c r="F866" s="357">
        <v>91584</v>
      </c>
      <c r="G866" s="356" t="s">
        <v>297</v>
      </c>
      <c r="H866" s="356" t="s">
        <v>2757</v>
      </c>
      <c r="I866" s="356" t="s">
        <v>308</v>
      </c>
      <c r="J866" s="357" t="s">
        <v>1801</v>
      </c>
      <c r="K866" s="357">
        <v>4017911951</v>
      </c>
      <c r="L866" s="357" t="s">
        <v>862</v>
      </c>
      <c r="M866" s="356" t="s">
        <v>848</v>
      </c>
      <c r="N866" s="356" t="s">
        <v>2372</v>
      </c>
      <c r="O866" s="356" t="s">
        <v>2802</v>
      </c>
      <c r="P866" s="356" t="s">
        <v>3440</v>
      </c>
    </row>
    <row r="867" spans="1:18" x14ac:dyDescent="0.35">
      <c r="A867" s="357">
        <v>866</v>
      </c>
      <c r="B867" s="357">
        <v>116</v>
      </c>
      <c r="C867" s="357">
        <v>4</v>
      </c>
      <c r="D867" s="357" t="str">
        <f>IF(①申請書!$E$2=B867,"連携","")</f>
        <v/>
      </c>
      <c r="E867" s="356" t="str">
        <f>IF(D867="","",COUNTIF($D$2:D867,"連携"))</f>
        <v/>
      </c>
      <c r="F867" s="357">
        <v>92270</v>
      </c>
      <c r="G867" s="356" t="s">
        <v>297</v>
      </c>
      <c r="H867" s="356" t="s">
        <v>2757</v>
      </c>
      <c r="I867" s="356" t="s">
        <v>1617</v>
      </c>
      <c r="J867" s="357" t="s">
        <v>1803</v>
      </c>
      <c r="K867" s="357">
        <v>4017910631</v>
      </c>
      <c r="L867" s="357" t="s">
        <v>1616</v>
      </c>
      <c r="M867" s="356" t="s">
        <v>848</v>
      </c>
      <c r="N867" s="356" t="s">
        <v>2418</v>
      </c>
      <c r="O867" s="356" t="s">
        <v>2788</v>
      </c>
      <c r="P867" s="356" t="s">
        <v>2419</v>
      </c>
    </row>
    <row r="868" spans="1:18" ht="18" x14ac:dyDescent="0.35">
      <c r="A868" s="352">
        <v>867</v>
      </c>
      <c r="B868" s="353">
        <v>117</v>
      </c>
      <c r="C868" s="353">
        <v>0</v>
      </c>
      <c r="D868" s="353"/>
      <c r="E868" s="354" t="str">
        <f>IF(D868="","",COUNTIF($D$2:D868,"連携"))</f>
        <v/>
      </c>
      <c r="F868" s="353">
        <v>91427</v>
      </c>
      <c r="G868" s="354" t="s">
        <v>297</v>
      </c>
      <c r="H868" s="354" t="s">
        <v>2759</v>
      </c>
      <c r="I868" s="354" t="s">
        <v>858</v>
      </c>
      <c r="J868" s="353" t="s">
        <v>7</v>
      </c>
      <c r="K868" s="353">
        <v>4019919911</v>
      </c>
      <c r="L868" s="353" t="s">
        <v>2365</v>
      </c>
      <c r="M868" s="354" t="s">
        <v>848</v>
      </c>
      <c r="N868" s="354" t="s">
        <v>2366</v>
      </c>
      <c r="O868" s="354" t="s">
        <v>2788</v>
      </c>
      <c r="P868" s="354" t="s">
        <v>1434</v>
      </c>
      <c r="Q868" s="355"/>
      <c r="R868" s="355"/>
    </row>
    <row r="869" spans="1:18" x14ac:dyDescent="0.35">
      <c r="A869" s="357">
        <v>868</v>
      </c>
      <c r="B869" s="357">
        <v>117</v>
      </c>
      <c r="C869" s="357">
        <v>1</v>
      </c>
      <c r="D869" s="357" t="str">
        <f>IF(①申請書!$E$2=B869,"連携","")</f>
        <v/>
      </c>
      <c r="E869" s="356" t="str">
        <f>IF(D869="","",COUNTIF($D$2:D869,"連携"))</f>
        <v/>
      </c>
      <c r="F869" s="357">
        <v>91162</v>
      </c>
      <c r="G869" s="356" t="s">
        <v>297</v>
      </c>
      <c r="H869" s="356" t="s">
        <v>2759</v>
      </c>
      <c r="I869" s="356" t="s">
        <v>854</v>
      </c>
      <c r="J869" s="357" t="s">
        <v>1797</v>
      </c>
      <c r="K869" s="357">
        <v>4019919929</v>
      </c>
      <c r="L869" s="357" t="s">
        <v>1482</v>
      </c>
      <c r="M869" s="356" t="s">
        <v>848</v>
      </c>
      <c r="N869" s="356" t="s">
        <v>2359</v>
      </c>
      <c r="O869" s="356" t="s">
        <v>2802</v>
      </c>
      <c r="P869" s="356" t="s">
        <v>3395</v>
      </c>
    </row>
    <row r="870" spans="1:18" x14ac:dyDescent="0.35">
      <c r="A870" s="357">
        <v>869</v>
      </c>
      <c r="B870" s="357">
        <v>117</v>
      </c>
      <c r="C870" s="357">
        <v>2</v>
      </c>
      <c r="D870" s="357" t="str">
        <f>IF(①申請書!$E$2=B870,"連携","")</f>
        <v/>
      </c>
      <c r="E870" s="356" t="str">
        <f>IF(D870="","",COUNTIF($D$2:D870,"連携"))</f>
        <v/>
      </c>
      <c r="F870" s="357">
        <v>91212</v>
      </c>
      <c r="G870" s="356" t="s">
        <v>297</v>
      </c>
      <c r="H870" s="356" t="s">
        <v>2759</v>
      </c>
      <c r="I870" s="356" t="s">
        <v>201</v>
      </c>
      <c r="J870" s="357" t="s">
        <v>1799</v>
      </c>
      <c r="K870" s="357">
        <v>4618010211</v>
      </c>
      <c r="L870" s="357" t="s">
        <v>1491</v>
      </c>
      <c r="M870" s="356" t="s">
        <v>569</v>
      </c>
      <c r="N870" s="356" t="s">
        <v>2170</v>
      </c>
      <c r="O870" s="356" t="s">
        <v>2802</v>
      </c>
      <c r="P870" s="356" t="s">
        <v>3148</v>
      </c>
    </row>
    <row r="871" spans="1:18" x14ac:dyDescent="0.35">
      <c r="A871" s="357">
        <v>870</v>
      </c>
      <c r="B871" s="357">
        <v>117</v>
      </c>
      <c r="C871" s="357">
        <v>3</v>
      </c>
      <c r="D871" s="357" t="str">
        <f>IF(①申請書!$E$2=B871,"連携","")</f>
        <v/>
      </c>
      <c r="E871" s="356" t="str">
        <f>IF(D871="","",COUNTIF($D$2:D871,"連携"))</f>
        <v/>
      </c>
      <c r="F871" s="357">
        <v>91269</v>
      </c>
      <c r="G871" s="356" t="s">
        <v>297</v>
      </c>
      <c r="H871" s="356" t="s">
        <v>2759</v>
      </c>
      <c r="I871" s="356" t="s">
        <v>567</v>
      </c>
      <c r="J871" s="357" t="s">
        <v>1801</v>
      </c>
      <c r="K871" s="357">
        <v>4610120687</v>
      </c>
      <c r="L871" s="357" t="s">
        <v>568</v>
      </c>
      <c r="M871" s="356" t="s">
        <v>569</v>
      </c>
      <c r="N871" s="356" t="s">
        <v>2064</v>
      </c>
      <c r="O871" s="356" t="s">
        <v>2788</v>
      </c>
      <c r="P871" s="356" t="s">
        <v>2979</v>
      </c>
    </row>
    <row r="872" spans="1:18" x14ac:dyDescent="0.35">
      <c r="A872" s="357">
        <v>871</v>
      </c>
      <c r="B872" s="357">
        <v>117</v>
      </c>
      <c r="C872" s="357">
        <v>4</v>
      </c>
      <c r="D872" s="357" t="str">
        <f>IF(①申請書!$E$2=B872,"連携","")</f>
        <v/>
      </c>
      <c r="E872" s="356" t="str">
        <f>IF(D872="","",COUNTIF($D$2:D872,"連携"))</f>
        <v/>
      </c>
      <c r="F872" s="357">
        <v>91379</v>
      </c>
      <c r="G872" s="356" t="s">
        <v>297</v>
      </c>
      <c r="H872" s="356" t="s">
        <v>2759</v>
      </c>
      <c r="I872" s="356" t="s">
        <v>301</v>
      </c>
      <c r="J872" s="357" t="s">
        <v>1803</v>
      </c>
      <c r="K872" s="357">
        <v>4017912132</v>
      </c>
      <c r="L872" s="357" t="s">
        <v>852</v>
      </c>
      <c r="M872" s="356" t="s">
        <v>848</v>
      </c>
      <c r="N872" s="356" t="s">
        <v>2367</v>
      </c>
      <c r="O872" s="356" t="s">
        <v>2788</v>
      </c>
      <c r="P872" s="356" t="s">
        <v>3412</v>
      </c>
    </row>
    <row r="873" spans="1:18" x14ac:dyDescent="0.35">
      <c r="A873" s="357">
        <v>872</v>
      </c>
      <c r="B873" s="357">
        <v>117</v>
      </c>
      <c r="C873" s="357">
        <v>5</v>
      </c>
      <c r="D873" s="357" t="str">
        <f>IF(①申請書!$E$2=B873,"連携","")</f>
        <v/>
      </c>
      <c r="E873" s="356" t="str">
        <f>IF(D873="","",COUNTIF($D$2:D873,"連携"))</f>
        <v/>
      </c>
      <c r="F873" s="357">
        <v>91384</v>
      </c>
      <c r="G873" s="356" t="s">
        <v>297</v>
      </c>
      <c r="H873" s="356" t="s">
        <v>2759</v>
      </c>
      <c r="I873" s="356" t="s">
        <v>306</v>
      </c>
      <c r="J873" s="357" t="s">
        <v>1804</v>
      </c>
      <c r="K873" s="357">
        <v>4015519145</v>
      </c>
      <c r="L873" s="357" t="s">
        <v>861</v>
      </c>
      <c r="M873" s="356" t="s">
        <v>848</v>
      </c>
      <c r="N873" s="356" t="s">
        <v>2368</v>
      </c>
      <c r="O873" s="356" t="s">
        <v>2788</v>
      </c>
      <c r="P873" s="356" t="s">
        <v>3413</v>
      </c>
    </row>
    <row r="874" spans="1:18" x14ac:dyDescent="0.35">
      <c r="A874" s="357">
        <v>873</v>
      </c>
      <c r="B874" s="357">
        <v>117</v>
      </c>
      <c r="C874" s="357">
        <v>6</v>
      </c>
      <c r="D874" s="357" t="str">
        <f>IF(①申請書!$E$2=B874,"連携","")</f>
        <v/>
      </c>
      <c r="E874" s="356" t="str">
        <f>IF(D874="","",COUNTIF($D$2:D874,"連携"))</f>
        <v/>
      </c>
      <c r="F874" s="357">
        <v>91425</v>
      </c>
      <c r="G874" s="356" t="s">
        <v>297</v>
      </c>
      <c r="H874" s="356" t="s">
        <v>2759</v>
      </c>
      <c r="I874" s="356" t="s">
        <v>307</v>
      </c>
      <c r="J874" s="357" t="s">
        <v>1805</v>
      </c>
      <c r="K874" s="357">
        <v>4016619217</v>
      </c>
      <c r="L874" s="357" t="s">
        <v>1528</v>
      </c>
      <c r="M874" s="356" t="s">
        <v>848</v>
      </c>
      <c r="N874" s="356" t="s">
        <v>2369</v>
      </c>
      <c r="O874" s="356" t="s">
        <v>2802</v>
      </c>
      <c r="P874" s="356" t="s">
        <v>3437</v>
      </c>
    </row>
    <row r="875" spans="1:18" x14ac:dyDescent="0.35">
      <c r="A875" s="357">
        <v>874</v>
      </c>
      <c r="B875" s="357">
        <v>117</v>
      </c>
      <c r="C875" s="357">
        <v>7</v>
      </c>
      <c r="D875" s="357" t="str">
        <f>IF(①申請書!$E$2=B875,"連携","")</f>
        <v/>
      </c>
      <c r="E875" s="356" t="str">
        <f>IF(D875="","",COUNTIF($D$2:D875,"連携"))</f>
        <v/>
      </c>
      <c r="F875" s="357">
        <v>91503</v>
      </c>
      <c r="G875" s="356" t="s">
        <v>297</v>
      </c>
      <c r="H875" s="356" t="s">
        <v>2759</v>
      </c>
      <c r="I875" s="356" t="s">
        <v>305</v>
      </c>
      <c r="J875" s="357" t="s">
        <v>1807</v>
      </c>
      <c r="K875" s="357">
        <v>4418310100</v>
      </c>
      <c r="L875" s="357" t="s">
        <v>859</v>
      </c>
      <c r="M875" s="356" t="s">
        <v>860</v>
      </c>
      <c r="N875" s="356" t="s">
        <v>2370</v>
      </c>
      <c r="O875" s="356" t="s">
        <v>2788</v>
      </c>
      <c r="P875" s="356" t="s">
        <v>1368</v>
      </c>
    </row>
    <row r="876" spans="1:18" x14ac:dyDescent="0.35">
      <c r="A876" s="357">
        <v>875</v>
      </c>
      <c r="B876" s="357">
        <v>117</v>
      </c>
      <c r="C876" s="357">
        <v>8</v>
      </c>
      <c r="D876" s="357" t="str">
        <f>IF(①申請書!$E$2=B876,"連携","")</f>
        <v/>
      </c>
      <c r="E876" s="356" t="str">
        <f>IF(D876="","",COUNTIF($D$2:D876,"連携"))</f>
        <v/>
      </c>
      <c r="F876" s="357">
        <v>92270</v>
      </c>
      <c r="G876" s="356" t="s">
        <v>297</v>
      </c>
      <c r="H876" s="356" t="s">
        <v>2759</v>
      </c>
      <c r="I876" s="356" t="s">
        <v>1617</v>
      </c>
      <c r="J876" s="357" t="s">
        <v>1809</v>
      </c>
      <c r="K876" s="357">
        <v>4017910631</v>
      </c>
      <c r="L876" s="357" t="s">
        <v>1616</v>
      </c>
      <c r="M876" s="356" t="s">
        <v>848</v>
      </c>
      <c r="N876" s="356" t="s">
        <v>2418</v>
      </c>
      <c r="O876" s="356" t="s">
        <v>2788</v>
      </c>
      <c r="P876" s="356" t="s">
        <v>2419</v>
      </c>
    </row>
    <row r="877" spans="1:18" ht="18" x14ac:dyDescent="0.35">
      <c r="A877" s="352">
        <v>876</v>
      </c>
      <c r="B877" s="353">
        <v>118</v>
      </c>
      <c r="C877" s="353">
        <v>0</v>
      </c>
      <c r="D877" s="353"/>
      <c r="E877" s="354" t="str">
        <f>IF(D877="","",COUNTIF($D$2:D877,"連携"))</f>
        <v/>
      </c>
      <c r="F877" s="353">
        <v>91293</v>
      </c>
      <c r="G877" s="354" t="s">
        <v>297</v>
      </c>
      <c r="H877" s="354" t="s">
        <v>2761</v>
      </c>
      <c r="I877" s="354" t="s">
        <v>319</v>
      </c>
      <c r="J877" s="353" t="s">
        <v>7</v>
      </c>
      <c r="K877" s="353">
        <v>4218010132</v>
      </c>
      <c r="L877" s="353" t="s">
        <v>878</v>
      </c>
      <c r="M877" s="354" t="s">
        <v>879</v>
      </c>
      <c r="N877" s="354" t="s">
        <v>2399</v>
      </c>
      <c r="O877" s="354" t="s">
        <v>2802</v>
      </c>
      <c r="P877" s="354" t="s">
        <v>3443</v>
      </c>
      <c r="Q877" s="355"/>
      <c r="R877" s="355"/>
    </row>
    <row r="878" spans="1:18" x14ac:dyDescent="0.35">
      <c r="A878" s="357">
        <v>877</v>
      </c>
      <c r="B878" s="357">
        <v>118</v>
      </c>
      <c r="C878" s="357">
        <v>1</v>
      </c>
      <c r="D878" s="357" t="str">
        <f>IF(①申請書!$E$2=B878,"連携","")</f>
        <v/>
      </c>
      <c r="E878" s="356" t="str">
        <f>IF(D878="","",COUNTIF($D$2:D878,"連携"))</f>
        <v/>
      </c>
      <c r="F878" s="357">
        <v>91342</v>
      </c>
      <c r="G878" s="356" t="s">
        <v>297</v>
      </c>
      <c r="H878" s="356" t="s">
        <v>2761</v>
      </c>
      <c r="I878" s="356" t="s">
        <v>3444</v>
      </c>
      <c r="J878" s="357" t="s">
        <v>1797</v>
      </c>
      <c r="K878" s="357" t="s">
        <v>3445</v>
      </c>
      <c r="L878" s="357" t="s">
        <v>889</v>
      </c>
      <c r="M878" s="356" t="s">
        <v>879</v>
      </c>
      <c r="N878" s="356" t="s">
        <v>2400</v>
      </c>
      <c r="O878" s="356" t="s">
        <v>2802</v>
      </c>
      <c r="P878" s="356" t="s">
        <v>1353</v>
      </c>
    </row>
    <row r="879" spans="1:18" x14ac:dyDescent="0.35">
      <c r="A879" s="357">
        <v>878</v>
      </c>
      <c r="B879" s="357">
        <v>118</v>
      </c>
      <c r="C879" s="357">
        <v>2</v>
      </c>
      <c r="D879" s="357" t="str">
        <f>IF(①申請書!$E$2=B879,"連携","")</f>
        <v/>
      </c>
      <c r="E879" s="356" t="str">
        <f>IF(D879="","",COUNTIF($D$2:D879,"連携"))</f>
        <v/>
      </c>
      <c r="F879" s="357">
        <v>91420</v>
      </c>
      <c r="G879" s="356" t="s">
        <v>297</v>
      </c>
      <c r="H879" s="356" t="s">
        <v>2761</v>
      </c>
      <c r="I879" s="356" t="s">
        <v>884</v>
      </c>
      <c r="J879" s="357" t="s">
        <v>1799</v>
      </c>
      <c r="K879" s="357">
        <v>4218124677</v>
      </c>
      <c r="L879" s="357" t="s">
        <v>885</v>
      </c>
      <c r="M879" s="356" t="s">
        <v>848</v>
      </c>
      <c r="N879" s="356" t="s">
        <v>2401</v>
      </c>
      <c r="O879" s="356" t="s">
        <v>2802</v>
      </c>
      <c r="P879" s="356" t="s">
        <v>3446</v>
      </c>
    </row>
    <row r="880" spans="1:18" x14ac:dyDescent="0.35">
      <c r="A880" s="357">
        <v>879</v>
      </c>
      <c r="B880" s="357">
        <v>118</v>
      </c>
      <c r="C880" s="357">
        <v>3</v>
      </c>
      <c r="D880" s="357" t="str">
        <f>IF(①申請書!$E$2=B880,"連携","")</f>
        <v/>
      </c>
      <c r="E880" s="356" t="str">
        <f>IF(D880="","",COUNTIF($D$2:D880,"連携"))</f>
        <v/>
      </c>
      <c r="F880" s="357">
        <v>91423</v>
      </c>
      <c r="G880" s="356" t="s">
        <v>297</v>
      </c>
      <c r="H880" s="356" t="s">
        <v>2761</v>
      </c>
      <c r="I880" s="356" t="s">
        <v>887</v>
      </c>
      <c r="J880" s="357" t="s">
        <v>1801</v>
      </c>
      <c r="K880" s="357">
        <v>4019919911</v>
      </c>
      <c r="L880" s="357" t="s">
        <v>888</v>
      </c>
      <c r="M880" s="356" t="s">
        <v>879</v>
      </c>
      <c r="N880" s="356" t="s">
        <v>2402</v>
      </c>
      <c r="O880" s="356" t="s">
        <v>2802</v>
      </c>
      <c r="P880" s="356" t="s">
        <v>3447</v>
      </c>
    </row>
    <row r="881" spans="1:18" x14ac:dyDescent="0.35">
      <c r="A881" s="357">
        <v>880</v>
      </c>
      <c r="B881" s="357">
        <v>118</v>
      </c>
      <c r="C881" s="357">
        <v>4</v>
      </c>
      <c r="D881" s="357" t="str">
        <f>IF(①申請書!$E$2=B881,"連携","")</f>
        <v/>
      </c>
      <c r="E881" s="356" t="str">
        <f>IF(D881="","",COUNTIF($D$2:D881,"連携"))</f>
        <v/>
      </c>
      <c r="F881" s="357">
        <v>91427</v>
      </c>
      <c r="G881" s="356" t="s">
        <v>297</v>
      </c>
      <c r="H881" s="356" t="s">
        <v>2761</v>
      </c>
      <c r="I881" s="356" t="s">
        <v>858</v>
      </c>
      <c r="J881" s="357" t="s">
        <v>1803</v>
      </c>
      <c r="K881" s="357" t="s">
        <v>3448</v>
      </c>
      <c r="L881" s="357" t="s">
        <v>2365</v>
      </c>
      <c r="M881" s="356" t="s">
        <v>848</v>
      </c>
      <c r="N881" s="356" t="s">
        <v>2366</v>
      </c>
      <c r="O881" s="356" t="s">
        <v>2788</v>
      </c>
      <c r="P881" s="356" t="s">
        <v>1434</v>
      </c>
    </row>
    <row r="882" spans="1:18" x14ac:dyDescent="0.35">
      <c r="A882" s="357">
        <v>881</v>
      </c>
      <c r="B882" s="357">
        <v>118</v>
      </c>
      <c r="C882" s="357">
        <v>5</v>
      </c>
      <c r="D882" s="357" t="str">
        <f>IF(①申請書!$E$2=B882,"連携","")</f>
        <v/>
      </c>
      <c r="E882" s="356" t="str">
        <f>IF(D882="","",COUNTIF($D$2:D882,"連携"))</f>
        <v/>
      </c>
      <c r="F882" s="357">
        <v>91493</v>
      </c>
      <c r="G882" s="356" t="s">
        <v>297</v>
      </c>
      <c r="H882" s="356" t="s">
        <v>2761</v>
      </c>
      <c r="I882" s="356" t="s">
        <v>3449</v>
      </c>
      <c r="J882" s="357" t="s">
        <v>1804</v>
      </c>
      <c r="K882" s="357">
        <v>4218124586</v>
      </c>
      <c r="L882" s="357" t="s">
        <v>890</v>
      </c>
      <c r="M882" s="356" t="s">
        <v>879</v>
      </c>
      <c r="N882" s="356" t="s">
        <v>2403</v>
      </c>
      <c r="O882" s="356" t="s">
        <v>2788</v>
      </c>
      <c r="P882" s="356" t="s">
        <v>3450</v>
      </c>
    </row>
    <row r="883" spans="1:18" x14ac:dyDescent="0.35">
      <c r="A883" s="357">
        <v>882</v>
      </c>
      <c r="B883" s="357">
        <v>118</v>
      </c>
      <c r="C883" s="357">
        <v>6</v>
      </c>
      <c r="D883" s="357" t="str">
        <f>IF(①申請書!$E$2=B883,"連携","")</f>
        <v/>
      </c>
      <c r="E883" s="356" t="str">
        <f>IF(D883="","",COUNTIF($D$2:D883,"連携"))</f>
        <v/>
      </c>
      <c r="F883" s="357">
        <v>91570</v>
      </c>
      <c r="G883" s="356" t="s">
        <v>297</v>
      </c>
      <c r="H883" s="356" t="s">
        <v>2761</v>
      </c>
      <c r="I883" s="356" t="s">
        <v>3451</v>
      </c>
      <c r="J883" s="357" t="s">
        <v>1805</v>
      </c>
      <c r="K883" s="357">
        <v>4119910018</v>
      </c>
      <c r="L883" s="357" t="s">
        <v>880</v>
      </c>
      <c r="M883" s="356" t="s">
        <v>879</v>
      </c>
      <c r="N883" s="356" t="s">
        <v>2404</v>
      </c>
      <c r="O883" s="356" t="s">
        <v>2788</v>
      </c>
      <c r="P883" s="356" t="s">
        <v>1438</v>
      </c>
    </row>
    <row r="884" spans="1:18" x14ac:dyDescent="0.35">
      <c r="A884" s="357">
        <v>883</v>
      </c>
      <c r="B884" s="357">
        <v>118</v>
      </c>
      <c r="C884" s="357">
        <v>7</v>
      </c>
      <c r="D884" s="357" t="str">
        <f>IF(①申請書!$E$2=B884,"連携","")</f>
        <v/>
      </c>
      <c r="E884" s="356" t="str">
        <f>IF(D884="","",COUNTIF($D$2:D884,"連携"))</f>
        <v/>
      </c>
      <c r="F884" s="357">
        <v>91766</v>
      </c>
      <c r="G884" s="356" t="s">
        <v>3407</v>
      </c>
      <c r="H884" s="356" t="s">
        <v>2761</v>
      </c>
      <c r="I884" s="356" t="s">
        <v>3452</v>
      </c>
      <c r="J884" s="357" t="s">
        <v>1807</v>
      </c>
      <c r="K884" s="357">
        <v>4218110015</v>
      </c>
      <c r="L884" s="357" t="s">
        <v>886</v>
      </c>
      <c r="M884" s="356" t="s">
        <v>3453</v>
      </c>
      <c r="N884" s="356" t="s">
        <v>3454</v>
      </c>
      <c r="O884" s="356" t="s">
        <v>2788</v>
      </c>
      <c r="P884" s="356" t="s">
        <v>3455</v>
      </c>
    </row>
    <row r="885" spans="1:18" x14ac:dyDescent="0.35">
      <c r="A885" s="357">
        <v>884</v>
      </c>
      <c r="B885" s="357">
        <v>118</v>
      </c>
      <c r="C885" s="357">
        <v>8</v>
      </c>
      <c r="D885" s="357" t="str">
        <f>IF(①申請書!$E$2=B885,"連携","")</f>
        <v/>
      </c>
      <c r="E885" s="356" t="str">
        <f>IF(D885="","",COUNTIF($D$2:D885,"連携"))</f>
        <v/>
      </c>
      <c r="F885" s="357">
        <v>91990</v>
      </c>
      <c r="G885" s="356" t="s">
        <v>297</v>
      </c>
      <c r="H885" s="356" t="s">
        <v>2761</v>
      </c>
      <c r="I885" s="356" t="s">
        <v>881</v>
      </c>
      <c r="J885" s="357" t="s">
        <v>1809</v>
      </c>
      <c r="K885" s="357">
        <v>4119910075</v>
      </c>
      <c r="L885" s="357" t="s">
        <v>882</v>
      </c>
      <c r="M885" s="356" t="s">
        <v>879</v>
      </c>
      <c r="N885" s="356" t="s">
        <v>2405</v>
      </c>
      <c r="O885" s="356" t="s">
        <v>2788</v>
      </c>
      <c r="P885" s="356" t="s">
        <v>3456</v>
      </c>
    </row>
    <row r="886" spans="1:18" x14ac:dyDescent="0.35">
      <c r="A886" s="357">
        <v>885</v>
      </c>
      <c r="B886" s="357">
        <v>118</v>
      </c>
      <c r="C886" s="357">
        <v>9</v>
      </c>
      <c r="D886" s="357" t="str">
        <f>IF(①申請書!$E$2=B886,"連携","")</f>
        <v/>
      </c>
      <c r="E886" s="356" t="str">
        <f>IF(D886="","",COUNTIF($D$2:D886,"連携"))</f>
        <v/>
      </c>
      <c r="F886" s="357">
        <v>91996</v>
      </c>
      <c r="G886" s="356" t="s">
        <v>297</v>
      </c>
      <c r="H886" s="356" t="s">
        <v>2761</v>
      </c>
      <c r="I886" s="356" t="s">
        <v>3457</v>
      </c>
      <c r="J886" s="357" t="s">
        <v>1811</v>
      </c>
      <c r="K886" s="357">
        <v>4010419697</v>
      </c>
      <c r="L886" s="357" t="s">
        <v>883</v>
      </c>
      <c r="M886" s="356" t="s">
        <v>866</v>
      </c>
      <c r="N886" s="356" t="s">
        <v>2406</v>
      </c>
      <c r="O886" s="356" t="s">
        <v>2802</v>
      </c>
      <c r="P886" s="356" t="s">
        <v>3458</v>
      </c>
    </row>
    <row r="887" spans="1:18" x14ac:dyDescent="0.35">
      <c r="A887" s="357">
        <v>886</v>
      </c>
      <c r="B887" s="357">
        <v>118</v>
      </c>
      <c r="C887" s="357">
        <v>10</v>
      </c>
      <c r="D887" s="357" t="str">
        <f>IF(①申請書!$E$2=B887,"連携","")</f>
        <v/>
      </c>
      <c r="E887" s="356" t="str">
        <f>IF(D887="","",COUNTIF($D$2:D887,"連携"))</f>
        <v/>
      </c>
      <c r="F887" s="357">
        <v>92355</v>
      </c>
      <c r="G887" s="356" t="s">
        <v>297</v>
      </c>
      <c r="H887" s="356" t="s">
        <v>2761</v>
      </c>
      <c r="I887" s="356" t="s">
        <v>3402</v>
      </c>
      <c r="J887" s="357" t="s">
        <v>1813</v>
      </c>
      <c r="K887" s="357">
        <v>4011013051</v>
      </c>
      <c r="L887" s="357" t="s">
        <v>891</v>
      </c>
      <c r="M887" s="356" t="s">
        <v>848</v>
      </c>
      <c r="N887" s="356" t="s">
        <v>2407</v>
      </c>
      <c r="O887" s="356" t="s">
        <v>2788</v>
      </c>
      <c r="P887" s="356" t="s">
        <v>3403</v>
      </c>
    </row>
    <row r="888" spans="1:18" ht="18" x14ac:dyDescent="0.35">
      <c r="A888" s="352">
        <v>887</v>
      </c>
      <c r="B888" s="353">
        <v>119</v>
      </c>
      <c r="C888" s="353">
        <v>0</v>
      </c>
      <c r="D888" s="353"/>
      <c r="E888" s="354" t="str">
        <f>IF(D888="","",COUNTIF($D$2:D888,"連携"))</f>
        <v/>
      </c>
      <c r="F888" s="353">
        <v>91124</v>
      </c>
      <c r="G888" s="354" t="s">
        <v>3407</v>
      </c>
      <c r="H888" s="354" t="s">
        <v>2764</v>
      </c>
      <c r="I888" s="354" t="s">
        <v>321</v>
      </c>
      <c r="J888" s="353" t="s">
        <v>7</v>
      </c>
      <c r="K888" s="353">
        <v>4318111269</v>
      </c>
      <c r="L888" s="353" t="s">
        <v>1473</v>
      </c>
      <c r="M888" s="354" t="s">
        <v>892</v>
      </c>
      <c r="N888" s="354" t="s">
        <v>2408</v>
      </c>
      <c r="O888" s="354" t="s">
        <v>2802</v>
      </c>
      <c r="P888" s="354" t="s">
        <v>3459</v>
      </c>
      <c r="Q888" s="355"/>
      <c r="R888" s="355"/>
    </row>
    <row r="889" spans="1:18" x14ac:dyDescent="0.35">
      <c r="A889" s="357">
        <v>888</v>
      </c>
      <c r="B889" s="357">
        <v>119</v>
      </c>
      <c r="C889" s="357">
        <v>1</v>
      </c>
      <c r="D889" s="357" t="str">
        <f>IF(①申請書!$E$2=B889,"連携","")</f>
        <v/>
      </c>
      <c r="E889" s="356" t="str">
        <f>IF(D889="","",COUNTIF($D$2:D889,"連携"))</f>
        <v/>
      </c>
      <c r="F889" s="357">
        <v>91123</v>
      </c>
      <c r="G889" s="356" t="s">
        <v>297</v>
      </c>
      <c r="H889" s="356" t="s">
        <v>2764</v>
      </c>
      <c r="I889" s="356" t="s">
        <v>323</v>
      </c>
      <c r="J889" s="357" t="s">
        <v>1797</v>
      </c>
      <c r="K889" s="357" t="s">
        <v>3460</v>
      </c>
      <c r="L889" s="357" t="s">
        <v>894</v>
      </c>
      <c r="M889" s="356" t="s">
        <v>892</v>
      </c>
      <c r="N889" s="356" t="s">
        <v>2409</v>
      </c>
      <c r="O889" s="356" t="s">
        <v>2802</v>
      </c>
      <c r="P889" s="356" t="s">
        <v>1339</v>
      </c>
    </row>
    <row r="890" spans="1:18" x14ac:dyDescent="0.35">
      <c r="A890" s="357">
        <v>889</v>
      </c>
      <c r="B890" s="357">
        <v>119</v>
      </c>
      <c r="C890" s="357">
        <v>2</v>
      </c>
      <c r="D890" s="357" t="str">
        <f>IF(①申請書!$E$2=B890,"連携","")</f>
        <v/>
      </c>
      <c r="E890" s="356" t="str">
        <f>IF(D890="","",COUNTIF($D$2:D890,"連携"))</f>
        <v/>
      </c>
      <c r="F890" s="357">
        <v>91491</v>
      </c>
      <c r="G890" s="356" t="s">
        <v>297</v>
      </c>
      <c r="H890" s="356" t="s">
        <v>2764</v>
      </c>
      <c r="I890" s="356" t="s">
        <v>322</v>
      </c>
      <c r="J890" s="357" t="s">
        <v>1799</v>
      </c>
      <c r="K890" s="357" t="s">
        <v>3461</v>
      </c>
      <c r="L890" s="357" t="s">
        <v>893</v>
      </c>
      <c r="M890" s="356" t="s">
        <v>892</v>
      </c>
      <c r="N890" s="356" t="s">
        <v>2410</v>
      </c>
      <c r="O890" s="356" t="s">
        <v>2788</v>
      </c>
      <c r="P890" s="356" t="s">
        <v>3462</v>
      </c>
    </row>
    <row r="891" spans="1:18" x14ac:dyDescent="0.35">
      <c r="A891" s="357">
        <v>890</v>
      </c>
      <c r="B891" s="357">
        <v>119</v>
      </c>
      <c r="C891" s="357">
        <v>3</v>
      </c>
      <c r="D891" s="357" t="str">
        <f>IF(①申請書!$E$2=B891,"連携","")</f>
        <v/>
      </c>
      <c r="E891" s="356" t="str">
        <f>IF(D891="","",COUNTIF($D$2:D891,"連携"))</f>
        <v/>
      </c>
      <c r="F891" s="357">
        <v>91703</v>
      </c>
      <c r="G891" s="356" t="s">
        <v>297</v>
      </c>
      <c r="H891" s="356" t="s">
        <v>2764</v>
      </c>
      <c r="I891" s="356" t="s">
        <v>1558</v>
      </c>
      <c r="J891" s="357" t="s">
        <v>1801</v>
      </c>
      <c r="K891" s="357" t="s">
        <v>3463</v>
      </c>
      <c r="L891" s="357" t="s">
        <v>1557</v>
      </c>
      <c r="M891" s="356" t="s">
        <v>892</v>
      </c>
      <c r="N891" s="356" t="s">
        <v>2411</v>
      </c>
      <c r="O891" s="356" t="s">
        <v>2786</v>
      </c>
      <c r="P891" s="356" t="s">
        <v>3464</v>
      </c>
    </row>
    <row r="892" spans="1:18" x14ac:dyDescent="0.35">
      <c r="A892" s="357">
        <v>891</v>
      </c>
      <c r="B892" s="357">
        <v>119</v>
      </c>
      <c r="C892" s="357">
        <v>4</v>
      </c>
      <c r="D892" s="357" t="str">
        <f>IF(①申請書!$E$2=B892,"連携","")</f>
        <v/>
      </c>
      <c r="E892" s="356" t="str">
        <f>IF(D892="","",COUNTIF($D$2:D892,"連携"))</f>
        <v/>
      </c>
      <c r="F892" s="357">
        <v>92134</v>
      </c>
      <c r="G892" s="356" t="s">
        <v>297</v>
      </c>
      <c r="H892" s="356" t="s">
        <v>2764</v>
      </c>
      <c r="I892" s="356" t="s">
        <v>2412</v>
      </c>
      <c r="J892" s="357" t="s">
        <v>1803</v>
      </c>
      <c r="K892" s="357">
        <v>4310123197</v>
      </c>
      <c r="L892" s="357" t="s">
        <v>895</v>
      </c>
      <c r="M892" s="356" t="s">
        <v>892</v>
      </c>
      <c r="N892" s="356" t="s">
        <v>2413</v>
      </c>
      <c r="O892" s="356" t="s">
        <v>2788</v>
      </c>
      <c r="P892" s="356" t="s">
        <v>3465</v>
      </c>
    </row>
    <row r="893" spans="1:18" x14ac:dyDescent="0.35">
      <c r="A893" s="357">
        <v>892</v>
      </c>
      <c r="B893" s="357">
        <v>119</v>
      </c>
      <c r="C893" s="357">
        <v>5</v>
      </c>
      <c r="D893" s="357" t="str">
        <f>IF(①申請書!$E$2=B893,"連携","")</f>
        <v/>
      </c>
      <c r="E893" s="356" t="str">
        <f>IF(D893="","",COUNTIF($D$2:D893,"連携"))</f>
        <v/>
      </c>
      <c r="F893" s="357">
        <v>92245</v>
      </c>
      <c r="G893" s="356" t="s">
        <v>297</v>
      </c>
      <c r="H893" s="356" t="s">
        <v>2764</v>
      </c>
      <c r="I893" s="356" t="s">
        <v>3466</v>
      </c>
      <c r="J893" s="357" t="s">
        <v>1804</v>
      </c>
      <c r="K893" s="357">
        <v>4317110445</v>
      </c>
      <c r="L893" s="357" t="s">
        <v>3467</v>
      </c>
      <c r="M893" s="356" t="s">
        <v>892</v>
      </c>
      <c r="N893" s="356" t="s">
        <v>3468</v>
      </c>
      <c r="O893" s="356" t="s">
        <v>2788</v>
      </c>
      <c r="P893" s="356" t="s">
        <v>3469</v>
      </c>
    </row>
    <row r="894" spans="1:18" ht="18" x14ac:dyDescent="0.35">
      <c r="A894" s="352">
        <v>893</v>
      </c>
      <c r="B894" s="353">
        <v>120</v>
      </c>
      <c r="C894" s="353">
        <v>0</v>
      </c>
      <c r="D894" s="353"/>
      <c r="E894" s="354" t="str">
        <f>IF(D894="","",COUNTIF($D$2:D894,"連携"))</f>
        <v/>
      </c>
      <c r="F894" s="353">
        <v>91503</v>
      </c>
      <c r="G894" s="354" t="s">
        <v>3407</v>
      </c>
      <c r="H894" s="354" t="s">
        <v>3470</v>
      </c>
      <c r="I894" s="354" t="s">
        <v>3471</v>
      </c>
      <c r="J894" s="353" t="s">
        <v>7</v>
      </c>
      <c r="K894" s="353">
        <v>4418310100</v>
      </c>
      <c r="L894" s="353" t="s">
        <v>859</v>
      </c>
      <c r="M894" s="354" t="s">
        <v>3472</v>
      </c>
      <c r="N894" s="354" t="s">
        <v>3473</v>
      </c>
      <c r="O894" s="354" t="s">
        <v>2788</v>
      </c>
      <c r="P894" s="354" t="s">
        <v>3474</v>
      </c>
      <c r="Q894" s="355"/>
      <c r="R894" s="355"/>
    </row>
    <row r="895" spans="1:18" x14ac:dyDescent="0.35">
      <c r="A895" s="357">
        <v>894</v>
      </c>
      <c r="B895" s="357">
        <v>120</v>
      </c>
      <c r="C895" s="357">
        <v>1</v>
      </c>
      <c r="D895" s="357" t="str">
        <f>IF(①申請書!$E$2=B895,"連携","")</f>
        <v/>
      </c>
      <c r="E895" s="356" t="str">
        <f>IF(D895="","",COUNTIF($D$2:D895,"連携"))</f>
        <v/>
      </c>
      <c r="F895" s="357">
        <v>91379</v>
      </c>
      <c r="G895" s="356" t="s">
        <v>297</v>
      </c>
      <c r="H895" s="356" t="s">
        <v>2398</v>
      </c>
      <c r="I895" s="356" t="s">
        <v>301</v>
      </c>
      <c r="J895" s="357" t="s">
        <v>1797</v>
      </c>
      <c r="K895" s="357">
        <v>4017912132</v>
      </c>
      <c r="L895" s="357" t="s">
        <v>852</v>
      </c>
      <c r="M895" s="356" t="s">
        <v>848</v>
      </c>
      <c r="N895" s="356" t="s">
        <v>2367</v>
      </c>
      <c r="O895" s="356" t="s">
        <v>2788</v>
      </c>
      <c r="P895" s="356" t="s">
        <v>3412</v>
      </c>
    </row>
    <row r="896" spans="1:18" x14ac:dyDescent="0.35">
      <c r="A896" s="357">
        <v>895</v>
      </c>
      <c r="B896" s="357">
        <v>120</v>
      </c>
      <c r="C896" s="357">
        <v>2</v>
      </c>
      <c r="D896" s="357" t="str">
        <f>IF(①申請書!$E$2=B896,"連携","")</f>
        <v/>
      </c>
      <c r="E896" s="356" t="str">
        <f>IF(D896="","",COUNTIF($D$2:D896,"連携"))</f>
        <v/>
      </c>
      <c r="F896" s="357">
        <v>91427</v>
      </c>
      <c r="G896" s="356" t="s">
        <v>297</v>
      </c>
      <c r="H896" s="356" t="s">
        <v>2398</v>
      </c>
      <c r="I896" s="356" t="s">
        <v>858</v>
      </c>
      <c r="J896" s="357" t="s">
        <v>1799</v>
      </c>
      <c r="K896" s="357">
        <v>4019919911</v>
      </c>
      <c r="L896" s="357" t="s">
        <v>2365</v>
      </c>
      <c r="M896" s="356" t="s">
        <v>848</v>
      </c>
      <c r="N896" s="356" t="s">
        <v>2366</v>
      </c>
      <c r="O896" s="356" t="s">
        <v>2788</v>
      </c>
      <c r="P896" s="356" t="s">
        <v>1434</v>
      </c>
    </row>
    <row r="897" spans="1:18" ht="18" x14ac:dyDescent="0.35">
      <c r="A897" s="352">
        <v>896</v>
      </c>
      <c r="B897" s="353">
        <v>121</v>
      </c>
      <c r="C897" s="353">
        <v>0</v>
      </c>
      <c r="D897" s="353"/>
      <c r="E897" s="354" t="str">
        <f>IF(D897="","",COUNTIF($D$2:D897,"連携"))</f>
        <v/>
      </c>
      <c r="F897" s="353">
        <v>91705</v>
      </c>
      <c r="G897" s="354" t="s">
        <v>297</v>
      </c>
      <c r="H897" s="354" t="s">
        <v>2769</v>
      </c>
      <c r="I897" s="354" t="s">
        <v>310</v>
      </c>
      <c r="J897" s="353" t="s">
        <v>7</v>
      </c>
      <c r="K897" s="353">
        <v>4518110020</v>
      </c>
      <c r="L897" s="353" t="s">
        <v>2391</v>
      </c>
      <c r="M897" s="354" t="s">
        <v>864</v>
      </c>
      <c r="N897" s="354" t="s">
        <v>2392</v>
      </c>
      <c r="O897" s="354" t="s">
        <v>2788</v>
      </c>
      <c r="P897" s="354" t="s">
        <v>1436</v>
      </c>
      <c r="Q897" s="355"/>
      <c r="R897" s="355"/>
    </row>
    <row r="898" spans="1:18" x14ac:dyDescent="0.35">
      <c r="A898" s="357">
        <v>897</v>
      </c>
      <c r="B898" s="357">
        <v>121</v>
      </c>
      <c r="C898" s="357">
        <v>1</v>
      </c>
      <c r="D898" s="357" t="str">
        <f>IF(①申請書!$E$2=B898,"連携","")</f>
        <v/>
      </c>
      <c r="E898" s="356" t="str">
        <f>IF(D898="","",COUNTIF($D$2:D898,"連携"))</f>
        <v/>
      </c>
      <c r="F898" s="357">
        <v>91063</v>
      </c>
      <c r="G898" s="356" t="s">
        <v>297</v>
      </c>
      <c r="H898" s="356" t="s">
        <v>2769</v>
      </c>
      <c r="I898" s="356" t="s">
        <v>324</v>
      </c>
      <c r="J898" s="357" t="s">
        <v>1797</v>
      </c>
      <c r="K898" s="357">
        <v>4510120878</v>
      </c>
      <c r="L898" s="357" t="s">
        <v>2414</v>
      </c>
      <c r="M898" s="356" t="s">
        <v>864</v>
      </c>
      <c r="N898" s="356" t="s">
        <v>2415</v>
      </c>
      <c r="O898" s="356" t="s">
        <v>2788</v>
      </c>
      <c r="P898" s="356" t="s">
        <v>3475</v>
      </c>
    </row>
    <row r="899" spans="1:18" x14ac:dyDescent="0.35">
      <c r="A899" s="357">
        <v>898</v>
      </c>
      <c r="B899" s="357">
        <v>121</v>
      </c>
      <c r="C899" s="357">
        <v>2</v>
      </c>
      <c r="D899" s="357" t="str">
        <f>IF(①申請書!$E$2=B899,"連携","")</f>
        <v/>
      </c>
      <c r="E899" s="356" t="str">
        <f>IF(D899="","",COUNTIF($D$2:D899,"連携"))</f>
        <v/>
      </c>
      <c r="F899" s="357">
        <v>91104</v>
      </c>
      <c r="G899" s="356" t="s">
        <v>297</v>
      </c>
      <c r="H899" s="356" t="s">
        <v>2769</v>
      </c>
      <c r="I899" s="356" t="s">
        <v>325</v>
      </c>
      <c r="J899" s="357" t="s">
        <v>1799</v>
      </c>
      <c r="K899" s="357">
        <v>4518010063</v>
      </c>
      <c r="L899" s="357" t="s">
        <v>1468</v>
      </c>
      <c r="M899" s="356" t="s">
        <v>864</v>
      </c>
      <c r="N899" s="356" t="s">
        <v>2416</v>
      </c>
      <c r="O899" s="356" t="s">
        <v>2788</v>
      </c>
      <c r="P899" s="356" t="s">
        <v>3476</v>
      </c>
    </row>
    <row r="900" spans="1:18" ht="18" x14ac:dyDescent="0.35">
      <c r="A900" s="352">
        <v>899</v>
      </c>
      <c r="B900" s="353">
        <v>122</v>
      </c>
      <c r="C900" s="353">
        <v>0</v>
      </c>
      <c r="D900" s="353"/>
      <c r="E900" s="354" t="str">
        <f>IF(D900="","",COUNTIF($D$2:D900,"連携"))</f>
        <v/>
      </c>
      <c r="F900" s="353">
        <v>91212</v>
      </c>
      <c r="G900" s="354" t="s">
        <v>3407</v>
      </c>
      <c r="H900" s="354" t="s">
        <v>2772</v>
      </c>
      <c r="I900" s="354" t="s">
        <v>3477</v>
      </c>
      <c r="J900" s="353" t="s">
        <v>7</v>
      </c>
      <c r="K900" s="353">
        <v>4618010211</v>
      </c>
      <c r="L900" s="353" t="s">
        <v>1491</v>
      </c>
      <c r="M900" s="354" t="s">
        <v>3478</v>
      </c>
      <c r="N900" s="354" t="s">
        <v>3479</v>
      </c>
      <c r="O900" s="354" t="s">
        <v>2802</v>
      </c>
      <c r="P900" s="354" t="s">
        <v>3480</v>
      </c>
      <c r="Q900" s="355"/>
      <c r="R900" s="355"/>
    </row>
    <row r="901" spans="1:18" x14ac:dyDescent="0.35">
      <c r="A901" s="357">
        <v>900</v>
      </c>
      <c r="B901" s="357">
        <v>122</v>
      </c>
      <c r="C901" s="357">
        <v>1</v>
      </c>
      <c r="D901" s="357" t="str">
        <f>IF(①申請書!$E$2=B901,"連携","")</f>
        <v/>
      </c>
      <c r="E901" s="356" t="str">
        <f>IF(D901="","",COUNTIF($D$2:D901,"連携"))</f>
        <v/>
      </c>
      <c r="F901" s="357">
        <v>91269</v>
      </c>
      <c r="G901" s="356" t="s">
        <v>297</v>
      </c>
      <c r="H901" s="356" t="s">
        <v>2772</v>
      </c>
      <c r="I901" s="356" t="s">
        <v>567</v>
      </c>
      <c r="J901" s="357" t="s">
        <v>1797</v>
      </c>
      <c r="K901" s="357">
        <v>4610120687</v>
      </c>
      <c r="L901" s="357" t="s">
        <v>568</v>
      </c>
      <c r="M901" s="356" t="s">
        <v>569</v>
      </c>
      <c r="N901" s="356" t="s">
        <v>2064</v>
      </c>
      <c r="O901" s="356" t="s">
        <v>2788</v>
      </c>
      <c r="P901" s="356" t="s">
        <v>2979</v>
      </c>
    </row>
    <row r="902" spans="1:18" x14ac:dyDescent="0.35">
      <c r="A902" s="357">
        <v>901</v>
      </c>
      <c r="B902" s="357">
        <v>122</v>
      </c>
      <c r="C902" s="357">
        <v>2</v>
      </c>
      <c r="D902" s="357" t="str">
        <f>IF(①申請書!$E$2=B902,"連携","")</f>
        <v/>
      </c>
      <c r="E902" s="356" t="str">
        <f>IF(D902="","",COUNTIF($D$2:D902,"連携"))</f>
        <v/>
      </c>
      <c r="F902" s="357">
        <v>91332</v>
      </c>
      <c r="G902" s="356" t="s">
        <v>145</v>
      </c>
      <c r="H902" s="356" t="s">
        <v>2772</v>
      </c>
      <c r="I902" s="356" t="s">
        <v>652</v>
      </c>
      <c r="J902" s="357" t="s">
        <v>1799</v>
      </c>
      <c r="K902" s="357">
        <v>2314800166</v>
      </c>
      <c r="L902" s="357" t="s">
        <v>1516</v>
      </c>
      <c r="M902" s="356" t="s">
        <v>456</v>
      </c>
      <c r="N902" s="356" t="s">
        <v>2169</v>
      </c>
      <c r="O902" s="356" t="s">
        <v>2788</v>
      </c>
      <c r="P902" s="356" t="s">
        <v>3147</v>
      </c>
    </row>
    <row r="903" spans="1:18" x14ac:dyDescent="0.35">
      <c r="A903" s="357">
        <v>902</v>
      </c>
      <c r="B903" s="357">
        <v>122</v>
      </c>
      <c r="C903" s="357">
        <v>3</v>
      </c>
      <c r="D903" s="357" t="str">
        <f>IF(①申請書!$E$2=B903,"連携","")</f>
        <v/>
      </c>
      <c r="E903" s="356" t="str">
        <f>IF(D903="","",COUNTIF($D$2:D903,"連携"))</f>
        <v/>
      </c>
      <c r="F903" s="357">
        <v>91427</v>
      </c>
      <c r="G903" s="356" t="s">
        <v>297</v>
      </c>
      <c r="H903" s="356" t="s">
        <v>2772</v>
      </c>
      <c r="I903" s="356" t="s">
        <v>858</v>
      </c>
      <c r="J903" s="357" t="s">
        <v>1801</v>
      </c>
      <c r="K903" s="357">
        <v>4019919911</v>
      </c>
      <c r="L903" s="357" t="s">
        <v>2365</v>
      </c>
      <c r="M903" s="356" t="s">
        <v>848</v>
      </c>
      <c r="N903" s="356" t="s">
        <v>2366</v>
      </c>
      <c r="O903" s="356" t="s">
        <v>2788</v>
      </c>
      <c r="P903" s="356" t="s">
        <v>1434</v>
      </c>
    </row>
    <row r="904" spans="1:18" x14ac:dyDescent="0.35">
      <c r="A904" s="357">
        <v>903</v>
      </c>
      <c r="B904" s="357">
        <v>122</v>
      </c>
      <c r="C904" s="357">
        <v>4</v>
      </c>
      <c r="D904" s="357" t="str">
        <f>IF(①申請書!$E$2=B904,"連携","")</f>
        <v/>
      </c>
      <c r="E904" s="356" t="str">
        <f>IF(D904="","",COUNTIF($D$2:D904,"連携"))</f>
        <v/>
      </c>
      <c r="F904" s="357">
        <v>91771</v>
      </c>
      <c r="G904" s="356" t="s">
        <v>297</v>
      </c>
      <c r="H904" s="356" t="s">
        <v>2772</v>
      </c>
      <c r="I904" s="356" t="s">
        <v>3481</v>
      </c>
      <c r="J904" s="357" t="s">
        <v>1803</v>
      </c>
      <c r="K904" s="357">
        <v>4610121644</v>
      </c>
      <c r="L904" s="357" t="s">
        <v>1578</v>
      </c>
      <c r="M904" s="356" t="s">
        <v>569</v>
      </c>
      <c r="N904" s="356" t="s">
        <v>3482</v>
      </c>
      <c r="O904" s="356" t="s">
        <v>2802</v>
      </c>
      <c r="P904" s="356" t="s">
        <v>3483</v>
      </c>
    </row>
    <row r="905" spans="1:18" x14ac:dyDescent="0.35">
      <c r="A905" s="357">
        <v>904</v>
      </c>
      <c r="B905" s="357">
        <v>122</v>
      </c>
      <c r="C905" s="357">
        <v>5</v>
      </c>
      <c r="D905" s="357" t="str">
        <f>IF(①申請書!$E$2=B905,"連携","")</f>
        <v/>
      </c>
      <c r="E905" s="356" t="str">
        <f>IF(D905="","",COUNTIF($D$2:D905,"連携"))</f>
        <v/>
      </c>
      <c r="F905" s="357">
        <v>92206</v>
      </c>
      <c r="G905" s="356" t="s">
        <v>297</v>
      </c>
      <c r="H905" s="356" t="s">
        <v>2772</v>
      </c>
      <c r="I905" s="356" t="s">
        <v>202</v>
      </c>
      <c r="J905" s="357" t="s">
        <v>1804</v>
      </c>
      <c r="K905" s="357">
        <v>4610126635</v>
      </c>
      <c r="L905" s="357" t="s">
        <v>653</v>
      </c>
      <c r="M905" s="356" t="s">
        <v>569</v>
      </c>
      <c r="N905" s="356" t="s">
        <v>2171</v>
      </c>
      <c r="O905" s="356" t="s">
        <v>2788</v>
      </c>
      <c r="P905" s="356" t="s">
        <v>1398</v>
      </c>
    </row>
    <row r="906" spans="1:18" ht="18" x14ac:dyDescent="0.35">
      <c r="A906" s="352">
        <v>905</v>
      </c>
      <c r="B906" s="353">
        <v>123</v>
      </c>
      <c r="C906" s="353">
        <v>0</v>
      </c>
      <c r="D906" s="353"/>
      <c r="E906" s="354" t="str">
        <f>IF(D906="","",COUNTIF($D$2:D906,"連携"))</f>
        <v/>
      </c>
      <c r="F906" s="353">
        <v>91269</v>
      </c>
      <c r="G906" s="354" t="s">
        <v>297</v>
      </c>
      <c r="H906" s="354" t="s">
        <v>2775</v>
      </c>
      <c r="I906" s="354" t="s">
        <v>567</v>
      </c>
      <c r="J906" s="353" t="s">
        <v>7</v>
      </c>
      <c r="K906" s="353">
        <v>4610120687</v>
      </c>
      <c r="L906" s="353" t="s">
        <v>568</v>
      </c>
      <c r="M906" s="354" t="s">
        <v>569</v>
      </c>
      <c r="N906" s="354" t="s">
        <v>2064</v>
      </c>
      <c r="O906" s="354" t="s">
        <v>2788</v>
      </c>
      <c r="P906" s="354" t="s">
        <v>2979</v>
      </c>
      <c r="Q906" s="355"/>
      <c r="R906" s="355"/>
    </row>
    <row r="907" spans="1:18" x14ac:dyDescent="0.35">
      <c r="A907" s="357">
        <v>906</v>
      </c>
      <c r="B907" s="357">
        <v>123</v>
      </c>
      <c r="C907" s="357">
        <v>1</v>
      </c>
      <c r="D907" s="357" t="str">
        <f>IF(①申請書!$E$2=B907,"連携","")</f>
        <v/>
      </c>
      <c r="E907" s="356" t="str">
        <f>IF(D907="","",COUNTIF($D$2:D907,"連携"))</f>
        <v/>
      </c>
      <c r="F907" s="357">
        <v>91063</v>
      </c>
      <c r="G907" s="356" t="s">
        <v>297</v>
      </c>
      <c r="H907" s="356" t="s">
        <v>2775</v>
      </c>
      <c r="I907" s="356" t="s">
        <v>324</v>
      </c>
      <c r="J907" s="357" t="s">
        <v>1797</v>
      </c>
      <c r="K907" s="357">
        <v>4510120878</v>
      </c>
      <c r="L907" s="357" t="s">
        <v>2414</v>
      </c>
      <c r="M907" s="356" t="s">
        <v>864</v>
      </c>
      <c r="N907" s="356" t="s">
        <v>2415</v>
      </c>
      <c r="O907" s="356" t="s">
        <v>2788</v>
      </c>
      <c r="P907" s="356" t="s">
        <v>3475</v>
      </c>
    </row>
    <row r="908" spans="1:18" x14ac:dyDescent="0.35">
      <c r="A908" s="357">
        <v>907</v>
      </c>
      <c r="B908" s="357">
        <v>123</v>
      </c>
      <c r="C908" s="357">
        <v>2</v>
      </c>
      <c r="D908" s="357" t="str">
        <f>IF(①申請書!$E$2=B908,"連携","")</f>
        <v/>
      </c>
      <c r="E908" s="356" t="str">
        <f>IF(D908="","",COUNTIF($D$2:D908,"連携"))</f>
        <v/>
      </c>
      <c r="F908" s="357">
        <v>91104</v>
      </c>
      <c r="G908" s="356" t="s">
        <v>297</v>
      </c>
      <c r="H908" s="356" t="s">
        <v>2775</v>
      </c>
      <c r="I908" s="356" t="s">
        <v>325</v>
      </c>
      <c r="J908" s="357" t="s">
        <v>1799</v>
      </c>
      <c r="K908" s="357">
        <v>4518010063</v>
      </c>
      <c r="L908" s="357" t="s">
        <v>1468</v>
      </c>
      <c r="M908" s="356" t="s">
        <v>864</v>
      </c>
      <c r="N908" s="356" t="s">
        <v>2416</v>
      </c>
      <c r="O908" s="356" t="s">
        <v>2788</v>
      </c>
      <c r="P908" s="356" t="s">
        <v>3476</v>
      </c>
    </row>
    <row r="909" spans="1:18" x14ac:dyDescent="0.35">
      <c r="A909" s="357">
        <v>908</v>
      </c>
      <c r="B909" s="357">
        <v>123</v>
      </c>
      <c r="C909" s="357">
        <v>3</v>
      </c>
      <c r="D909" s="357" t="str">
        <f>IF(①申請書!$E$2=B909,"連携","")</f>
        <v/>
      </c>
      <c r="E909" s="356" t="str">
        <f>IF(D909="","",COUNTIF($D$2:D909,"連携"))</f>
        <v/>
      </c>
      <c r="F909" s="357">
        <v>91212</v>
      </c>
      <c r="G909" s="356" t="s">
        <v>297</v>
      </c>
      <c r="H909" s="356" t="s">
        <v>2775</v>
      </c>
      <c r="I909" s="356" t="s">
        <v>201</v>
      </c>
      <c r="J909" s="357" t="s">
        <v>1801</v>
      </c>
      <c r="K909" s="357">
        <v>4618010211</v>
      </c>
      <c r="L909" s="357" t="s">
        <v>1491</v>
      </c>
      <c r="M909" s="356" t="s">
        <v>569</v>
      </c>
      <c r="N909" s="356" t="s">
        <v>2170</v>
      </c>
      <c r="O909" s="356" t="s">
        <v>2802</v>
      </c>
      <c r="P909" s="356" t="s">
        <v>3148</v>
      </c>
    </row>
    <row r="910" spans="1:18" x14ac:dyDescent="0.35">
      <c r="A910" s="357">
        <v>909</v>
      </c>
      <c r="B910" s="357">
        <v>123</v>
      </c>
      <c r="C910" s="357">
        <v>4</v>
      </c>
      <c r="D910" s="357" t="str">
        <f>IF(①申請書!$E$2=B910,"連携","")</f>
        <v/>
      </c>
      <c r="E910" s="356" t="str">
        <f>IF(D910="","",COUNTIF($D$2:D910,"連携"))</f>
        <v/>
      </c>
      <c r="F910" s="357">
        <v>91251</v>
      </c>
      <c r="G910" s="356" t="s">
        <v>47</v>
      </c>
      <c r="H910" s="356" t="s">
        <v>2775</v>
      </c>
      <c r="I910" s="356" t="s">
        <v>117</v>
      </c>
      <c r="J910" s="357" t="s">
        <v>1803</v>
      </c>
      <c r="K910" s="357">
        <v>1310270751</v>
      </c>
      <c r="L910" s="357" t="s">
        <v>527</v>
      </c>
      <c r="M910" s="356" t="s">
        <v>430</v>
      </c>
      <c r="N910" s="356" t="s">
        <v>2013</v>
      </c>
      <c r="O910" s="356" t="s">
        <v>2788</v>
      </c>
      <c r="P910" s="356" t="s">
        <v>2940</v>
      </c>
    </row>
    <row r="911" spans="1:18" x14ac:dyDescent="0.35">
      <c r="A911" s="357">
        <v>910</v>
      </c>
      <c r="B911" s="357">
        <v>123</v>
      </c>
      <c r="C911" s="357">
        <v>5</v>
      </c>
      <c r="D911" s="357" t="str">
        <f>IF(①申請書!$E$2=B911,"連携","")</f>
        <v/>
      </c>
      <c r="E911" s="356" t="str">
        <f>IF(D911="","",COUNTIF($D$2:D911,"連携"))</f>
        <v/>
      </c>
      <c r="F911" s="357">
        <v>91275</v>
      </c>
      <c r="G911" s="356" t="s">
        <v>203</v>
      </c>
      <c r="H911" s="356" t="s">
        <v>2775</v>
      </c>
      <c r="I911" s="356" t="s">
        <v>241</v>
      </c>
      <c r="J911" s="357" t="s">
        <v>1804</v>
      </c>
      <c r="K911" s="357">
        <v>2710900503</v>
      </c>
      <c r="L911" s="357" t="s">
        <v>2252</v>
      </c>
      <c r="M911" s="356" t="s">
        <v>695</v>
      </c>
      <c r="N911" s="356" t="s">
        <v>2253</v>
      </c>
      <c r="O911" s="356" t="s">
        <v>2802</v>
      </c>
      <c r="P911" s="356" t="s">
        <v>3245</v>
      </c>
    </row>
    <row r="912" spans="1:18" x14ac:dyDescent="0.35">
      <c r="A912" s="357">
        <v>911</v>
      </c>
      <c r="B912" s="357">
        <v>123</v>
      </c>
      <c r="C912" s="357">
        <v>6</v>
      </c>
      <c r="D912" s="357" t="str">
        <f>IF(①申請書!$E$2=B912,"連携","")</f>
        <v/>
      </c>
      <c r="E912" s="356" t="str">
        <f>IF(D912="","",COUNTIF($D$2:D912,"連携"))</f>
        <v/>
      </c>
      <c r="F912" s="357">
        <v>91379</v>
      </c>
      <c r="G912" s="356" t="s">
        <v>297</v>
      </c>
      <c r="H912" s="356" t="s">
        <v>2775</v>
      </c>
      <c r="I912" s="356" t="s">
        <v>301</v>
      </c>
      <c r="J912" s="357" t="s">
        <v>1805</v>
      </c>
      <c r="K912" s="357">
        <v>4017912132</v>
      </c>
      <c r="L912" s="357" t="s">
        <v>852</v>
      </c>
      <c r="M912" s="356" t="s">
        <v>848</v>
      </c>
      <c r="N912" s="356" t="s">
        <v>2367</v>
      </c>
      <c r="O912" s="356" t="s">
        <v>2788</v>
      </c>
      <c r="P912" s="356" t="s">
        <v>3412</v>
      </c>
    </row>
    <row r="913" spans="1:18" x14ac:dyDescent="0.35">
      <c r="A913" s="357">
        <v>912</v>
      </c>
      <c r="B913" s="357">
        <v>123</v>
      </c>
      <c r="C913" s="357">
        <v>7</v>
      </c>
      <c r="D913" s="357" t="str">
        <f>IF(①申請書!$E$2=B913,"連携","")</f>
        <v/>
      </c>
      <c r="E913" s="356" t="str">
        <f>IF(D913="","",COUNTIF($D$2:D913,"連携"))</f>
        <v/>
      </c>
      <c r="F913" s="357">
        <v>91427</v>
      </c>
      <c r="G913" s="356" t="s">
        <v>297</v>
      </c>
      <c r="H913" s="356" t="s">
        <v>2775</v>
      </c>
      <c r="I913" s="356" t="s">
        <v>858</v>
      </c>
      <c r="J913" s="357" t="s">
        <v>1807</v>
      </c>
      <c r="K913" s="357">
        <v>4019919911</v>
      </c>
      <c r="L913" s="357" t="s">
        <v>2365</v>
      </c>
      <c r="M913" s="356" t="s">
        <v>848</v>
      </c>
      <c r="N913" s="356" t="s">
        <v>2366</v>
      </c>
      <c r="O913" s="356" t="s">
        <v>2788</v>
      </c>
      <c r="P913" s="356" t="s">
        <v>1434</v>
      </c>
    </row>
    <row r="914" spans="1:18" ht="18" x14ac:dyDescent="0.35">
      <c r="A914" s="352">
        <v>913</v>
      </c>
      <c r="B914" s="353">
        <v>124</v>
      </c>
      <c r="C914" s="353">
        <v>0</v>
      </c>
      <c r="D914" s="353"/>
      <c r="E914" s="354" t="str">
        <f>IF(D914="","",COUNTIF($D$2:D914,"連携"))</f>
        <v/>
      </c>
      <c r="F914" s="353">
        <v>91822</v>
      </c>
      <c r="G914" s="354" t="s">
        <v>297</v>
      </c>
      <c r="H914" s="354" t="s">
        <v>3484</v>
      </c>
      <c r="I914" s="354" t="s">
        <v>452</v>
      </c>
      <c r="J914" s="353" t="s">
        <v>7</v>
      </c>
      <c r="K914" s="353">
        <v>4710412737</v>
      </c>
      <c r="L914" s="353" t="s">
        <v>1584</v>
      </c>
      <c r="M914" s="354" t="s">
        <v>451</v>
      </c>
      <c r="N914" s="354" t="s">
        <v>1938</v>
      </c>
      <c r="O914" s="354" t="s">
        <v>2802</v>
      </c>
      <c r="P914" s="354" t="s">
        <v>2923</v>
      </c>
      <c r="Q914" s="355"/>
      <c r="R914" s="355"/>
    </row>
    <row r="915" spans="1:18" x14ac:dyDescent="0.35">
      <c r="A915" s="357">
        <v>914</v>
      </c>
      <c r="B915" s="357">
        <v>124</v>
      </c>
      <c r="C915" s="357">
        <v>1</v>
      </c>
      <c r="D915" s="357" t="str">
        <f>IF(①申請書!$E$2=B915,"連携","")</f>
        <v/>
      </c>
      <c r="E915" s="356" t="str">
        <f>IF(D915="","",COUNTIF($D$2:D915,"連携"))</f>
        <v/>
      </c>
      <c r="F915" s="357">
        <v>91022</v>
      </c>
      <c r="G915" s="356" t="s">
        <v>47</v>
      </c>
      <c r="H915" s="356" t="s">
        <v>3484</v>
      </c>
      <c r="I915" s="356" t="s">
        <v>71</v>
      </c>
      <c r="J915" s="357" t="s">
        <v>1797</v>
      </c>
      <c r="K915" s="357">
        <v>1213910221</v>
      </c>
      <c r="L915" s="357" t="s">
        <v>1935</v>
      </c>
      <c r="M915" s="356" t="s">
        <v>407</v>
      </c>
      <c r="N915" s="356" t="s">
        <v>1936</v>
      </c>
      <c r="O915" s="356" t="s">
        <v>2788</v>
      </c>
      <c r="P915" s="356" t="s">
        <v>2922</v>
      </c>
    </row>
    <row r="916" spans="1:18" x14ac:dyDescent="0.35">
      <c r="A916" s="357">
        <v>915</v>
      </c>
      <c r="B916" s="357">
        <v>124</v>
      </c>
      <c r="C916" s="357">
        <v>2</v>
      </c>
      <c r="D916" s="357" t="str">
        <f>IF(①申請書!$E$2=B916,"連携","")</f>
        <v/>
      </c>
      <c r="E916" s="356" t="str">
        <f>IF(D916="","",COUNTIF($D$2:D916,"連携"))</f>
        <v/>
      </c>
      <c r="F916" s="357">
        <v>91251</v>
      </c>
      <c r="G916" s="356" t="s">
        <v>47</v>
      </c>
      <c r="H916" s="356" t="s">
        <v>3484</v>
      </c>
      <c r="I916" s="356" t="s">
        <v>117</v>
      </c>
      <c r="J916" s="357" t="s">
        <v>1799</v>
      </c>
      <c r="K916" s="357">
        <v>1310270751</v>
      </c>
      <c r="L916" s="357" t="s">
        <v>527</v>
      </c>
      <c r="M916" s="356" t="s">
        <v>430</v>
      </c>
      <c r="N916" s="356" t="s">
        <v>2013</v>
      </c>
      <c r="O916" s="356" t="s">
        <v>2788</v>
      </c>
      <c r="P916" s="356" t="s">
        <v>2940</v>
      </c>
    </row>
    <row r="917" spans="1:18" x14ac:dyDescent="0.35">
      <c r="A917" s="357">
        <v>916</v>
      </c>
      <c r="B917" s="357">
        <v>124</v>
      </c>
      <c r="C917" s="357">
        <v>3</v>
      </c>
      <c r="D917" s="357" t="str">
        <f>IF(①申請書!$E$2=B917,"連携","")</f>
        <v/>
      </c>
      <c r="E917" s="356" t="str">
        <f>IF(D917="","",COUNTIF($D$2:D917,"連携"))</f>
        <v/>
      </c>
      <c r="F917" s="357">
        <v>91332</v>
      </c>
      <c r="G917" s="356" t="s">
        <v>145</v>
      </c>
      <c r="H917" s="356" t="s">
        <v>3484</v>
      </c>
      <c r="I917" s="356" t="s">
        <v>652</v>
      </c>
      <c r="J917" s="357" t="s">
        <v>1801</v>
      </c>
      <c r="K917" s="357">
        <v>2314800166</v>
      </c>
      <c r="L917" s="357" t="s">
        <v>1516</v>
      </c>
      <c r="M917" s="356" t="s">
        <v>456</v>
      </c>
      <c r="N917" s="356" t="s">
        <v>2169</v>
      </c>
      <c r="O917" s="356" t="s">
        <v>2788</v>
      </c>
      <c r="P917" s="356" t="s">
        <v>3147</v>
      </c>
    </row>
    <row r="918" spans="1:18" x14ac:dyDescent="0.35">
      <c r="A918" s="357">
        <v>917</v>
      </c>
      <c r="B918" s="357">
        <v>124</v>
      </c>
      <c r="C918" s="357">
        <v>4</v>
      </c>
      <c r="D918" s="357" t="str">
        <f>IF(①申請書!$E$2=B918,"連携","")</f>
        <v/>
      </c>
      <c r="E918" s="356" t="str">
        <f>IF(D918="","",COUNTIF($D$2:D918,"連携"))</f>
        <v/>
      </c>
      <c r="F918" s="357">
        <v>91336</v>
      </c>
      <c r="G918" s="356" t="s">
        <v>297</v>
      </c>
      <c r="H918" s="356" t="s">
        <v>3484</v>
      </c>
      <c r="I918" s="356" t="s">
        <v>896</v>
      </c>
      <c r="J918" s="357" t="s">
        <v>1803</v>
      </c>
      <c r="K918" s="357">
        <v>4710115579</v>
      </c>
      <c r="L918" s="357" t="s">
        <v>897</v>
      </c>
      <c r="M918" s="356" t="s">
        <v>451</v>
      </c>
      <c r="N918" s="356" t="s">
        <v>2417</v>
      </c>
      <c r="O918" s="356" t="s">
        <v>2788</v>
      </c>
      <c r="P918" s="356" t="s">
        <v>3485</v>
      </c>
    </row>
    <row r="919" spans="1:18" x14ac:dyDescent="0.35">
      <c r="A919" s="357">
        <v>918</v>
      </c>
      <c r="B919" s="357">
        <v>124</v>
      </c>
      <c r="C919" s="357">
        <v>5</v>
      </c>
      <c r="D919" s="357" t="str">
        <f>IF(①申請書!$E$2=B919,"連携","")</f>
        <v/>
      </c>
      <c r="E919" s="356" t="str">
        <f>IF(D919="","",COUNTIF($D$2:D919,"連携"))</f>
        <v/>
      </c>
      <c r="F919" s="357">
        <v>91419</v>
      </c>
      <c r="G919" s="356" t="s">
        <v>297</v>
      </c>
      <c r="H919" s="356" t="s">
        <v>3484</v>
      </c>
      <c r="I919" s="356" t="s">
        <v>1527</v>
      </c>
      <c r="J919" s="357" t="s">
        <v>1804</v>
      </c>
      <c r="K919" s="357">
        <v>4710117153</v>
      </c>
      <c r="L919" s="357" t="s">
        <v>3486</v>
      </c>
      <c r="M919" s="356" t="s">
        <v>451</v>
      </c>
      <c r="N919" s="356" t="s">
        <v>3487</v>
      </c>
      <c r="O919" s="356" t="s">
        <v>2788</v>
      </c>
      <c r="P919" s="356" t="s">
        <v>3488</v>
      </c>
    </row>
    <row r="920" spans="1:18" x14ac:dyDescent="0.35">
      <c r="A920" s="357">
        <v>919</v>
      </c>
      <c r="B920" s="357">
        <v>124</v>
      </c>
      <c r="C920" s="357">
        <v>6</v>
      </c>
      <c r="D920" s="357" t="str">
        <f>IF(①申請書!$E$2=B920,"連携","")</f>
        <v/>
      </c>
      <c r="E920" s="356" t="str">
        <f>IF(D920="","",COUNTIF($D$2:D920,"連携"))</f>
        <v/>
      </c>
      <c r="F920" s="357">
        <v>91585</v>
      </c>
      <c r="G920" s="356" t="s">
        <v>297</v>
      </c>
      <c r="H920" s="356" t="s">
        <v>3484</v>
      </c>
      <c r="I920" s="356" t="s">
        <v>449</v>
      </c>
      <c r="J920" s="357" t="s">
        <v>1805</v>
      </c>
      <c r="K920" s="357">
        <v>4711110660</v>
      </c>
      <c r="L920" s="357" t="s">
        <v>450</v>
      </c>
      <c r="M920" s="356" t="s">
        <v>451</v>
      </c>
      <c r="N920" s="356" t="s">
        <v>1937</v>
      </c>
      <c r="O920" s="356" t="s">
        <v>2788</v>
      </c>
      <c r="P920" s="356" t="s">
        <v>1407</v>
      </c>
    </row>
    <row r="921" spans="1:18" x14ac:dyDescent="0.35">
      <c r="A921" s="357">
        <v>920</v>
      </c>
      <c r="B921" s="357">
        <v>124</v>
      </c>
      <c r="C921" s="357">
        <v>7</v>
      </c>
      <c r="D921" s="357" t="str">
        <f>IF(①申請書!$E$2=B921,"連携","")</f>
        <v/>
      </c>
      <c r="E921" s="356" t="str">
        <f>IF(D921="","",COUNTIF($D$2:D921,"連携"))</f>
        <v/>
      </c>
      <c r="F921" s="357">
        <v>91767</v>
      </c>
      <c r="G921" s="356" t="s">
        <v>297</v>
      </c>
      <c r="H921" s="356" t="s">
        <v>3484</v>
      </c>
      <c r="I921" s="356" t="s">
        <v>3489</v>
      </c>
      <c r="J921" s="357" t="s">
        <v>1807</v>
      </c>
      <c r="K921" s="357">
        <v>4710812274</v>
      </c>
      <c r="L921" s="357" t="s">
        <v>1575</v>
      </c>
      <c r="M921" s="356" t="s">
        <v>451</v>
      </c>
      <c r="N921" s="356" t="s">
        <v>3490</v>
      </c>
      <c r="O921" s="356" t="s">
        <v>2802</v>
      </c>
      <c r="P921" s="356" t="s">
        <v>3491</v>
      </c>
    </row>
    <row r="922" spans="1:18" x14ac:dyDescent="0.35">
      <c r="A922" s="357">
        <v>921</v>
      </c>
      <c r="B922" s="357">
        <v>124</v>
      </c>
      <c r="C922" s="357">
        <v>8</v>
      </c>
      <c r="D922" s="357" t="str">
        <f>IF(①申請書!$E$2=B922,"連携","")</f>
        <v/>
      </c>
      <c r="E922" s="356" t="str">
        <f>IF(D922="","",COUNTIF($D$2:D922,"連携"))</f>
        <v/>
      </c>
      <c r="F922" s="357">
        <v>92008</v>
      </c>
      <c r="G922" s="356" t="s">
        <v>297</v>
      </c>
      <c r="H922" s="356" t="s">
        <v>3484</v>
      </c>
      <c r="I922" s="356" t="s">
        <v>3492</v>
      </c>
      <c r="J922" s="357" t="s">
        <v>1809</v>
      </c>
      <c r="K922" s="357">
        <v>4712210287</v>
      </c>
      <c r="L922" s="357" t="s">
        <v>3493</v>
      </c>
      <c r="M922" s="356" t="s">
        <v>451</v>
      </c>
      <c r="N922" s="356" t="s">
        <v>3494</v>
      </c>
      <c r="O922" s="356" t="s">
        <v>2788</v>
      </c>
      <c r="P922" s="356" t="s">
        <v>3495</v>
      </c>
    </row>
    <row r="923" spans="1:18" x14ac:dyDescent="0.35">
      <c r="A923" s="357">
        <v>922</v>
      </c>
      <c r="B923" s="357">
        <v>124</v>
      </c>
      <c r="C923" s="357">
        <v>9</v>
      </c>
      <c r="D923" s="357" t="str">
        <f>IF(①申請書!$E$2=B923,"連携","")</f>
        <v/>
      </c>
      <c r="E923" s="356" t="str">
        <f>IF(D923="","",COUNTIF($D$2:D923,"連携"))</f>
        <v/>
      </c>
      <c r="F923" s="357">
        <v>92497</v>
      </c>
      <c r="G923" s="356" t="s">
        <v>297</v>
      </c>
      <c r="H923" s="356" t="s">
        <v>3484</v>
      </c>
      <c r="I923" s="356" t="s">
        <v>3496</v>
      </c>
      <c r="J923" s="357" t="s">
        <v>1811</v>
      </c>
      <c r="K923" s="357">
        <v>4710812233</v>
      </c>
      <c r="L923" s="357" t="s">
        <v>3497</v>
      </c>
      <c r="M923" s="356" t="s">
        <v>451</v>
      </c>
      <c r="N923" s="356" t="s">
        <v>3498</v>
      </c>
      <c r="O923" s="356" t="s">
        <v>2788</v>
      </c>
      <c r="P923" s="356" t="s">
        <v>3499</v>
      </c>
    </row>
    <row r="925" spans="1:18" x14ac:dyDescent="0.35">
      <c r="B925" s="357"/>
      <c r="C925" s="357"/>
      <c r="D925" s="357"/>
      <c r="E925" s="357"/>
      <c r="F925" s="357"/>
      <c r="G925" s="357"/>
      <c r="H925" s="357"/>
      <c r="I925" s="357"/>
      <c r="J925" s="361"/>
      <c r="K925" s="357"/>
      <c r="L925" s="357"/>
      <c r="M925" s="357"/>
      <c r="N925" s="357"/>
      <c r="O925" s="357"/>
      <c r="P925" s="357"/>
    </row>
    <row r="927" spans="1:18" x14ac:dyDescent="0.35">
      <c r="B927" s="357"/>
      <c r="C927" s="357"/>
      <c r="D927" s="357"/>
      <c r="E927" s="357"/>
      <c r="F927" s="357"/>
      <c r="G927" s="357"/>
      <c r="H927" s="357"/>
      <c r="I927" s="357"/>
      <c r="K927" s="357"/>
      <c r="L927" s="357"/>
      <c r="M927" s="357"/>
      <c r="N927" s="357"/>
      <c r="O927" s="357"/>
      <c r="P927" s="357"/>
    </row>
  </sheetData>
  <autoFilter ref="A2:R923" xr:uid="{8D89A0A2-6D96-4E53-B0DD-D78808B238DD}"/>
  <phoneticPr fontId="3"/>
  <dataValidations disablePrompts="1" count="1">
    <dataValidation allowBlank="1" showErrorMessage="1" sqref="F2" xr:uid="{892C37B6-4095-41DE-B012-3F44D90D119C}"/>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5849C-566F-45F1-8AD7-5CAB63D8C961}">
  <dimension ref="A1:G1460"/>
  <sheetViews>
    <sheetView topLeftCell="A1432" workbookViewId="0">
      <selection activeCell="A1460" sqref="A1460"/>
    </sheetView>
  </sheetViews>
  <sheetFormatPr defaultRowHeight="18.75" x14ac:dyDescent="0.45"/>
  <cols>
    <col min="1" max="1" width="14.85546875" style="391" bestFit="1" customWidth="1"/>
    <col min="2" max="2" width="37.7109375" style="390" customWidth="1"/>
    <col min="3" max="16384" width="9.140625" style="390"/>
  </cols>
  <sheetData>
    <row r="1" spans="1:7" ht="27.75" customHeight="1" x14ac:dyDescent="0.45">
      <c r="A1" s="393" t="s">
        <v>2476</v>
      </c>
      <c r="B1" s="392" t="s">
        <v>4474</v>
      </c>
      <c r="C1" s="390" t="s">
        <v>8407</v>
      </c>
      <c r="D1" s="390" t="s">
        <v>8408</v>
      </c>
      <c r="E1" s="390" t="s">
        <v>8409</v>
      </c>
      <c r="F1" s="390" t="s">
        <v>8410</v>
      </c>
      <c r="G1" s="390" t="s">
        <v>2477</v>
      </c>
    </row>
    <row r="2" spans="1:7" x14ac:dyDescent="0.45">
      <c r="A2" s="391">
        <v>91001</v>
      </c>
      <c r="B2" s="390" t="s">
        <v>666</v>
      </c>
      <c r="C2" s="390" t="s">
        <v>3193</v>
      </c>
      <c r="D2" s="390" t="s">
        <v>667</v>
      </c>
      <c r="E2" s="390" t="s">
        <v>668</v>
      </c>
      <c r="F2" s="390" t="s">
        <v>2180</v>
      </c>
      <c r="G2" s="390" t="s">
        <v>4475</v>
      </c>
    </row>
    <row r="3" spans="1:7" x14ac:dyDescent="0.45">
      <c r="A3" s="391">
        <v>91002</v>
      </c>
      <c r="B3" s="390" t="s">
        <v>169</v>
      </c>
      <c r="C3" s="390" t="s">
        <v>4476</v>
      </c>
      <c r="D3" s="390" t="s">
        <v>612</v>
      </c>
      <c r="E3" s="390" t="s">
        <v>610</v>
      </c>
      <c r="F3" s="390" t="s">
        <v>4477</v>
      </c>
      <c r="G3" s="390" t="s">
        <v>2618</v>
      </c>
    </row>
    <row r="4" spans="1:7" x14ac:dyDescent="0.45">
      <c r="A4" s="391">
        <v>91003</v>
      </c>
      <c r="B4" s="390" t="s">
        <v>151</v>
      </c>
      <c r="C4" s="390" t="s">
        <v>1328</v>
      </c>
      <c r="D4" s="390" t="s">
        <v>585</v>
      </c>
      <c r="E4" s="390" t="s">
        <v>555</v>
      </c>
      <c r="F4" s="390" t="s">
        <v>2088</v>
      </c>
      <c r="G4" s="390" t="s">
        <v>4478</v>
      </c>
    </row>
    <row r="5" spans="1:7" x14ac:dyDescent="0.45">
      <c r="A5" s="391">
        <v>91004</v>
      </c>
      <c r="B5" s="390" t="s">
        <v>759</v>
      </c>
      <c r="C5" s="390" t="s">
        <v>3269</v>
      </c>
      <c r="D5" s="390" t="s">
        <v>1450</v>
      </c>
      <c r="E5" s="390" t="s">
        <v>695</v>
      </c>
      <c r="F5" s="390" t="s">
        <v>3268</v>
      </c>
      <c r="G5" s="390" t="s">
        <v>4479</v>
      </c>
    </row>
    <row r="6" spans="1:7" x14ac:dyDescent="0.45">
      <c r="A6" s="391">
        <v>91005</v>
      </c>
      <c r="B6" s="390" t="s">
        <v>4473</v>
      </c>
      <c r="C6" s="390" t="s">
        <v>4480</v>
      </c>
      <c r="D6" s="390" t="s">
        <v>4481</v>
      </c>
      <c r="E6" s="390" t="s">
        <v>711</v>
      </c>
      <c r="F6" s="390" t="s">
        <v>4482</v>
      </c>
      <c r="G6" s="390" t="s">
        <v>4483</v>
      </c>
    </row>
    <row r="7" spans="1:7" x14ac:dyDescent="0.45">
      <c r="A7" s="391">
        <v>91006</v>
      </c>
      <c r="B7" s="390" t="s">
        <v>742</v>
      </c>
      <c r="C7" s="390" t="s">
        <v>3194</v>
      </c>
      <c r="D7" s="390" t="s">
        <v>743</v>
      </c>
      <c r="E7" s="390" t="s">
        <v>695</v>
      </c>
      <c r="F7" s="390" t="s">
        <v>2181</v>
      </c>
      <c r="G7" s="390" t="s">
        <v>2674</v>
      </c>
    </row>
    <row r="8" spans="1:7" x14ac:dyDescent="0.45">
      <c r="A8" s="391">
        <v>91007</v>
      </c>
      <c r="B8" s="390" t="s">
        <v>153</v>
      </c>
      <c r="C8" s="390" t="s">
        <v>3124</v>
      </c>
      <c r="D8" s="390" t="s">
        <v>587</v>
      </c>
      <c r="E8" s="390" t="s">
        <v>555</v>
      </c>
      <c r="F8" s="390" t="s">
        <v>2089</v>
      </c>
      <c r="G8" s="390" t="s">
        <v>2635</v>
      </c>
    </row>
    <row r="9" spans="1:7" x14ac:dyDescent="0.45">
      <c r="A9" s="391">
        <v>91009</v>
      </c>
      <c r="B9" s="390" t="s">
        <v>265</v>
      </c>
      <c r="C9" s="390" t="s">
        <v>3332</v>
      </c>
      <c r="D9" s="390" t="s">
        <v>790</v>
      </c>
      <c r="E9" s="390" t="s">
        <v>454</v>
      </c>
      <c r="F9" s="390" t="s">
        <v>2298</v>
      </c>
      <c r="G9" s="390" t="s">
        <v>4484</v>
      </c>
    </row>
    <row r="10" spans="1:7" x14ac:dyDescent="0.45">
      <c r="A10" s="391">
        <v>91010</v>
      </c>
      <c r="B10" s="390" t="s">
        <v>4472</v>
      </c>
      <c r="C10" s="390" t="s">
        <v>4485</v>
      </c>
      <c r="D10" s="390" t="s">
        <v>4486</v>
      </c>
      <c r="E10" s="390" t="s">
        <v>806</v>
      </c>
      <c r="F10" s="390" t="s">
        <v>4487</v>
      </c>
      <c r="G10" s="390" t="s">
        <v>4488</v>
      </c>
    </row>
    <row r="11" spans="1:7" x14ac:dyDescent="0.45">
      <c r="A11" s="391">
        <v>91011</v>
      </c>
      <c r="B11" s="390" t="s">
        <v>1452</v>
      </c>
      <c r="C11" s="390" t="s">
        <v>3009</v>
      </c>
      <c r="D11" s="390" t="s">
        <v>1451</v>
      </c>
      <c r="E11" s="390" t="s">
        <v>430</v>
      </c>
      <c r="F11" s="390" t="s">
        <v>3008</v>
      </c>
      <c r="G11" s="390" t="s">
        <v>4489</v>
      </c>
    </row>
    <row r="12" spans="1:7" x14ac:dyDescent="0.45">
      <c r="A12" s="391">
        <v>91012</v>
      </c>
      <c r="B12" s="390" t="s">
        <v>4471</v>
      </c>
      <c r="C12" s="390" t="s">
        <v>4490</v>
      </c>
      <c r="D12" s="390" t="s">
        <v>4491</v>
      </c>
      <c r="E12" s="390" t="s">
        <v>5</v>
      </c>
      <c r="F12" s="390" t="s">
        <v>4492</v>
      </c>
      <c r="G12" s="390" t="s">
        <v>4493</v>
      </c>
    </row>
    <row r="13" spans="1:7" x14ac:dyDescent="0.45">
      <c r="A13" s="391">
        <v>91013</v>
      </c>
      <c r="B13" s="390" t="s">
        <v>4470</v>
      </c>
      <c r="C13" s="390" t="s">
        <v>4494</v>
      </c>
      <c r="D13" s="390" t="s">
        <v>4495</v>
      </c>
      <c r="E13" s="390" t="s">
        <v>378</v>
      </c>
      <c r="F13" s="390" t="s">
        <v>4496</v>
      </c>
      <c r="G13" s="390" t="s">
        <v>4497</v>
      </c>
    </row>
    <row r="14" spans="1:7" x14ac:dyDescent="0.45">
      <c r="A14" s="391">
        <v>91014</v>
      </c>
      <c r="B14" s="390" t="s">
        <v>4469</v>
      </c>
      <c r="C14" s="390" t="s">
        <v>3195</v>
      </c>
      <c r="D14" s="390" t="s">
        <v>659</v>
      </c>
      <c r="E14" s="390" t="s">
        <v>658</v>
      </c>
      <c r="F14" s="390" t="s">
        <v>2182</v>
      </c>
      <c r="G14" s="390" t="s">
        <v>4498</v>
      </c>
    </row>
    <row r="15" spans="1:7" x14ac:dyDescent="0.45">
      <c r="A15" s="391">
        <v>91015</v>
      </c>
      <c r="B15" s="390" t="s">
        <v>1454</v>
      </c>
      <c r="C15" s="390" t="s">
        <v>3333</v>
      </c>
      <c r="D15" s="390" t="s">
        <v>1453</v>
      </c>
      <c r="E15" s="390" t="s">
        <v>711</v>
      </c>
      <c r="F15" s="390" t="s">
        <v>2299</v>
      </c>
      <c r="G15" s="390" t="s">
        <v>4499</v>
      </c>
    </row>
    <row r="16" spans="1:7" x14ac:dyDescent="0.45">
      <c r="A16" s="391">
        <v>91016</v>
      </c>
      <c r="B16" s="390" t="s">
        <v>200</v>
      </c>
      <c r="C16" s="390" t="s">
        <v>1329</v>
      </c>
      <c r="D16" s="390" t="s">
        <v>651</v>
      </c>
      <c r="E16" s="390" t="s">
        <v>456</v>
      </c>
      <c r="F16" s="390" t="s">
        <v>2162</v>
      </c>
      <c r="G16" s="390" t="s">
        <v>4500</v>
      </c>
    </row>
    <row r="17" spans="1:7" x14ac:dyDescent="0.45">
      <c r="A17" s="391">
        <v>91017</v>
      </c>
      <c r="B17" s="390" t="s">
        <v>4468</v>
      </c>
      <c r="C17" s="390" t="s">
        <v>3000</v>
      </c>
      <c r="D17" s="390" t="s">
        <v>2024</v>
      </c>
      <c r="E17" s="390" t="s">
        <v>430</v>
      </c>
      <c r="F17" s="390" t="s">
        <v>2025</v>
      </c>
      <c r="G17" s="390" t="s">
        <v>4501</v>
      </c>
    </row>
    <row r="18" spans="1:7" x14ac:dyDescent="0.45">
      <c r="A18" s="391">
        <v>91018</v>
      </c>
      <c r="B18" s="390" t="s">
        <v>483</v>
      </c>
      <c r="C18" s="390" t="s">
        <v>3050</v>
      </c>
      <c r="D18" s="390" t="s">
        <v>484</v>
      </c>
      <c r="E18" s="390" t="s">
        <v>426</v>
      </c>
      <c r="F18" s="390" t="s">
        <v>1959</v>
      </c>
      <c r="G18" s="390" t="s">
        <v>4502</v>
      </c>
    </row>
    <row r="19" spans="1:7" x14ac:dyDescent="0.45">
      <c r="A19" s="391">
        <v>91019</v>
      </c>
      <c r="B19" s="390" t="s">
        <v>689</v>
      </c>
      <c r="C19" s="390" t="s">
        <v>1399</v>
      </c>
      <c r="D19" s="390" t="s">
        <v>690</v>
      </c>
      <c r="E19" s="390" t="s">
        <v>658</v>
      </c>
      <c r="F19" s="390" t="s">
        <v>2215</v>
      </c>
      <c r="G19" s="390" t="s">
        <v>4503</v>
      </c>
    </row>
    <row r="20" spans="1:7" x14ac:dyDescent="0.45">
      <c r="A20" s="391">
        <v>91020</v>
      </c>
      <c r="B20" s="390" t="s">
        <v>1642</v>
      </c>
      <c r="C20" s="390" t="s">
        <v>4504</v>
      </c>
      <c r="D20" s="390" t="s">
        <v>4505</v>
      </c>
      <c r="E20" s="390" t="s">
        <v>378</v>
      </c>
      <c r="F20" s="390" t="s">
        <v>4506</v>
      </c>
      <c r="G20" s="390" t="s">
        <v>4507</v>
      </c>
    </row>
    <row r="21" spans="1:7" x14ac:dyDescent="0.45">
      <c r="A21" s="391">
        <v>91021</v>
      </c>
      <c r="B21" s="390" t="s">
        <v>399</v>
      </c>
      <c r="C21" s="390" t="s">
        <v>2862</v>
      </c>
      <c r="D21" s="390" t="s">
        <v>400</v>
      </c>
      <c r="E21" s="390" t="s">
        <v>378</v>
      </c>
      <c r="F21" s="390" t="s">
        <v>1876</v>
      </c>
      <c r="G21" s="390" t="s">
        <v>4508</v>
      </c>
    </row>
    <row r="22" spans="1:7" x14ac:dyDescent="0.45">
      <c r="A22" s="391">
        <v>91022</v>
      </c>
      <c r="B22" s="390" t="s">
        <v>71</v>
      </c>
      <c r="C22" s="390" t="s">
        <v>2922</v>
      </c>
      <c r="D22" s="390" t="s">
        <v>1935</v>
      </c>
      <c r="E22" s="390" t="s">
        <v>407</v>
      </c>
      <c r="F22" s="390" t="s">
        <v>1936</v>
      </c>
      <c r="G22" s="390" t="s">
        <v>2532</v>
      </c>
    </row>
    <row r="23" spans="1:7" x14ac:dyDescent="0.45">
      <c r="A23" s="391">
        <v>91023</v>
      </c>
      <c r="B23" s="390" t="s">
        <v>643</v>
      </c>
      <c r="C23" s="390" t="s">
        <v>3154</v>
      </c>
      <c r="D23" s="390" t="s">
        <v>3152</v>
      </c>
      <c r="E23" s="390" t="s">
        <v>456</v>
      </c>
      <c r="F23" s="390" t="s">
        <v>3153</v>
      </c>
      <c r="G23" s="390" t="s">
        <v>4509</v>
      </c>
    </row>
    <row r="24" spans="1:7" x14ac:dyDescent="0.45">
      <c r="A24" s="391">
        <v>91024</v>
      </c>
      <c r="B24" s="390" t="s">
        <v>4467</v>
      </c>
      <c r="C24" s="390" t="s">
        <v>4510</v>
      </c>
      <c r="D24" s="390" t="s">
        <v>4511</v>
      </c>
      <c r="E24" s="390" t="s">
        <v>548</v>
      </c>
      <c r="F24" s="390" t="s">
        <v>4512</v>
      </c>
      <c r="G24" s="390" t="s">
        <v>4513</v>
      </c>
    </row>
    <row r="25" spans="1:7" x14ac:dyDescent="0.45">
      <c r="A25" s="391">
        <v>91025</v>
      </c>
      <c r="B25" s="390" t="s">
        <v>77</v>
      </c>
      <c r="C25" s="390" t="s">
        <v>1408</v>
      </c>
      <c r="D25" s="390" t="s">
        <v>1455</v>
      </c>
      <c r="E25" s="390" t="s">
        <v>407</v>
      </c>
      <c r="F25" s="390" t="s">
        <v>1943</v>
      </c>
      <c r="G25" s="390" t="s">
        <v>4514</v>
      </c>
    </row>
    <row r="26" spans="1:7" x14ac:dyDescent="0.45">
      <c r="A26" s="391">
        <v>91026</v>
      </c>
      <c r="B26" s="390" t="s">
        <v>4466</v>
      </c>
      <c r="C26" s="390" t="s">
        <v>4515</v>
      </c>
      <c r="D26" s="390" t="s">
        <v>4516</v>
      </c>
      <c r="E26" s="390" t="s">
        <v>430</v>
      </c>
      <c r="F26" s="390" t="s">
        <v>4517</v>
      </c>
      <c r="G26" s="390" t="s">
        <v>4518</v>
      </c>
    </row>
    <row r="27" spans="1:7" x14ac:dyDescent="0.45">
      <c r="A27" s="391">
        <v>91027</v>
      </c>
      <c r="B27" s="390" t="s">
        <v>433</v>
      </c>
      <c r="C27" s="390" t="s">
        <v>2903</v>
      </c>
      <c r="D27" s="390" t="s">
        <v>1456</v>
      </c>
      <c r="E27" s="390" t="s">
        <v>430</v>
      </c>
      <c r="F27" s="390" t="s">
        <v>1911</v>
      </c>
      <c r="G27" s="390" t="s">
        <v>4519</v>
      </c>
    </row>
    <row r="28" spans="1:7" x14ac:dyDescent="0.45">
      <c r="A28" s="391">
        <v>91028</v>
      </c>
      <c r="B28" s="390" t="s">
        <v>4465</v>
      </c>
      <c r="C28" s="390" t="s">
        <v>4520</v>
      </c>
      <c r="D28" s="390" t="s">
        <v>4521</v>
      </c>
      <c r="E28" s="390" t="s">
        <v>5</v>
      </c>
      <c r="F28" s="390" t="s">
        <v>4522</v>
      </c>
      <c r="G28" s="390" t="s">
        <v>4523</v>
      </c>
    </row>
    <row r="29" spans="1:7" x14ac:dyDescent="0.45">
      <c r="A29" s="391">
        <v>91029</v>
      </c>
      <c r="B29" s="390" t="s">
        <v>4464</v>
      </c>
      <c r="C29" s="390" t="s">
        <v>4524</v>
      </c>
      <c r="D29" s="390" t="s">
        <v>4525</v>
      </c>
      <c r="E29" s="390" t="s">
        <v>5</v>
      </c>
      <c r="F29" s="390" t="s">
        <v>4526</v>
      </c>
      <c r="G29" s="390" t="s">
        <v>4527</v>
      </c>
    </row>
    <row r="30" spans="1:7" x14ac:dyDescent="0.45">
      <c r="A30" s="391">
        <v>91030</v>
      </c>
      <c r="B30" s="390" t="s">
        <v>236</v>
      </c>
      <c r="C30" s="390" t="s">
        <v>3196</v>
      </c>
      <c r="D30" s="390" t="s">
        <v>722</v>
      </c>
      <c r="E30" s="390" t="s">
        <v>711</v>
      </c>
      <c r="F30" s="390" t="s">
        <v>2183</v>
      </c>
      <c r="G30" s="390" t="s">
        <v>4528</v>
      </c>
    </row>
    <row r="31" spans="1:7" x14ac:dyDescent="0.45">
      <c r="A31" s="391">
        <v>91031</v>
      </c>
      <c r="B31" s="390" t="s">
        <v>222</v>
      </c>
      <c r="C31" s="390" t="s">
        <v>3222</v>
      </c>
      <c r="D31" s="390" t="s">
        <v>694</v>
      </c>
      <c r="E31" s="390" t="s">
        <v>695</v>
      </c>
      <c r="F31" s="390" t="s">
        <v>2216</v>
      </c>
      <c r="G31" s="390" t="s">
        <v>4529</v>
      </c>
    </row>
    <row r="32" spans="1:7" x14ac:dyDescent="0.45">
      <c r="A32" s="391">
        <v>91032</v>
      </c>
      <c r="B32" s="390" t="s">
        <v>4463</v>
      </c>
      <c r="C32" s="390" t="s">
        <v>4530</v>
      </c>
      <c r="D32" s="390" t="s">
        <v>4531</v>
      </c>
      <c r="E32" s="390" t="s">
        <v>695</v>
      </c>
      <c r="F32" s="390" t="s">
        <v>4532</v>
      </c>
      <c r="G32" s="390" t="s">
        <v>4533</v>
      </c>
    </row>
    <row r="33" spans="1:7" x14ac:dyDescent="0.45">
      <c r="A33" s="391">
        <v>91034</v>
      </c>
      <c r="B33" s="390" t="s">
        <v>4462</v>
      </c>
      <c r="C33" s="390" t="s">
        <v>4534</v>
      </c>
      <c r="D33" s="390" t="s">
        <v>4535</v>
      </c>
      <c r="E33" s="390" t="s">
        <v>711</v>
      </c>
      <c r="F33" s="390" t="s">
        <v>4536</v>
      </c>
      <c r="G33" s="390" t="s">
        <v>4537</v>
      </c>
    </row>
    <row r="34" spans="1:7" x14ac:dyDescent="0.45">
      <c r="A34" s="391">
        <v>91035</v>
      </c>
      <c r="B34" s="390" t="s">
        <v>4461</v>
      </c>
      <c r="C34" s="390" t="s">
        <v>4538</v>
      </c>
      <c r="D34" s="390" t="s">
        <v>4539</v>
      </c>
      <c r="E34" s="390" t="s">
        <v>695</v>
      </c>
      <c r="F34" s="390" t="s">
        <v>4540</v>
      </c>
      <c r="G34" s="390" t="s">
        <v>4541</v>
      </c>
    </row>
    <row r="35" spans="1:7" x14ac:dyDescent="0.45">
      <c r="A35" s="391">
        <v>91036</v>
      </c>
      <c r="B35" s="390" t="s">
        <v>402</v>
      </c>
      <c r="C35" s="390" t="s">
        <v>2868</v>
      </c>
      <c r="D35" s="390" t="s">
        <v>403</v>
      </c>
      <c r="E35" s="390" t="s">
        <v>387</v>
      </c>
      <c r="F35" s="390" t="s">
        <v>1885</v>
      </c>
      <c r="G35" s="390" t="s">
        <v>4542</v>
      </c>
    </row>
    <row r="36" spans="1:7" x14ac:dyDescent="0.45">
      <c r="A36" s="391">
        <v>91037</v>
      </c>
      <c r="B36" s="390" t="s">
        <v>1457</v>
      </c>
      <c r="C36" s="390" t="s">
        <v>4543</v>
      </c>
      <c r="D36" s="390" t="s">
        <v>4544</v>
      </c>
      <c r="E36" s="390" t="s">
        <v>415</v>
      </c>
      <c r="F36" s="390" t="s">
        <v>4545</v>
      </c>
      <c r="G36" s="390" t="s">
        <v>4546</v>
      </c>
    </row>
    <row r="37" spans="1:7" x14ac:dyDescent="0.45">
      <c r="A37" s="391">
        <v>91038</v>
      </c>
      <c r="B37" s="390" t="s">
        <v>4460</v>
      </c>
      <c r="C37" s="390" t="s">
        <v>4547</v>
      </c>
      <c r="D37" s="390" t="s">
        <v>4548</v>
      </c>
      <c r="E37" s="390" t="s">
        <v>430</v>
      </c>
      <c r="F37" s="390" t="s">
        <v>4549</v>
      </c>
      <c r="G37" s="390" t="s">
        <v>4550</v>
      </c>
    </row>
    <row r="38" spans="1:7" x14ac:dyDescent="0.45">
      <c r="A38" s="391">
        <v>91039</v>
      </c>
      <c r="B38" s="390" t="s">
        <v>4459</v>
      </c>
      <c r="C38" s="390" t="s">
        <v>4551</v>
      </c>
      <c r="D38" s="390" t="s">
        <v>4552</v>
      </c>
      <c r="E38" s="390" t="s">
        <v>387</v>
      </c>
      <c r="F38" s="390" t="s">
        <v>4553</v>
      </c>
      <c r="G38" s="390" t="s">
        <v>4554</v>
      </c>
    </row>
    <row r="39" spans="1:7" x14ac:dyDescent="0.45">
      <c r="A39" s="391">
        <v>91040</v>
      </c>
      <c r="B39" s="390" t="s">
        <v>511</v>
      </c>
      <c r="C39" s="390" t="s">
        <v>1315</v>
      </c>
      <c r="D39" s="390" t="s">
        <v>512</v>
      </c>
      <c r="E39" s="390" t="s">
        <v>426</v>
      </c>
      <c r="F39" s="390" t="s">
        <v>1992</v>
      </c>
      <c r="G39" s="390" t="s">
        <v>4555</v>
      </c>
    </row>
    <row r="40" spans="1:7" x14ac:dyDescent="0.45">
      <c r="A40" s="391">
        <v>91041</v>
      </c>
      <c r="B40" s="390" t="s">
        <v>4458</v>
      </c>
      <c r="C40" s="390" t="s">
        <v>4556</v>
      </c>
      <c r="D40" s="390" t="s">
        <v>4557</v>
      </c>
      <c r="E40" s="390" t="s">
        <v>624</v>
      </c>
      <c r="F40" s="390" t="s">
        <v>4558</v>
      </c>
      <c r="G40" s="390" t="s">
        <v>4559</v>
      </c>
    </row>
    <row r="41" spans="1:7" x14ac:dyDescent="0.45">
      <c r="A41" s="391">
        <v>91042</v>
      </c>
      <c r="B41" s="390" t="s">
        <v>186</v>
      </c>
      <c r="C41" s="390" t="s">
        <v>1316</v>
      </c>
      <c r="D41" s="390" t="s">
        <v>1458</v>
      </c>
      <c r="E41" s="390" t="s">
        <v>456</v>
      </c>
      <c r="F41" s="390" t="s">
        <v>2136</v>
      </c>
      <c r="G41" s="390" t="s">
        <v>4560</v>
      </c>
    </row>
    <row r="42" spans="1:7" x14ac:dyDescent="0.45">
      <c r="A42" s="391">
        <v>91043</v>
      </c>
      <c r="B42" s="390" t="s">
        <v>1460</v>
      </c>
      <c r="C42" s="390" t="s">
        <v>3104</v>
      </c>
      <c r="D42" s="390" t="s">
        <v>1459</v>
      </c>
      <c r="E42" s="390" t="s">
        <v>432</v>
      </c>
      <c r="F42" s="390" t="s">
        <v>3103</v>
      </c>
      <c r="G42" s="390" t="s">
        <v>4561</v>
      </c>
    </row>
    <row r="43" spans="1:7" x14ac:dyDescent="0.45">
      <c r="A43" s="391">
        <v>91044</v>
      </c>
      <c r="B43" s="390" t="s">
        <v>4457</v>
      </c>
      <c r="C43" s="390" t="s">
        <v>4562</v>
      </c>
      <c r="D43" s="390" t="s">
        <v>4563</v>
      </c>
      <c r="E43" s="390" t="s">
        <v>430</v>
      </c>
      <c r="F43" s="390" t="s">
        <v>4564</v>
      </c>
      <c r="G43" s="390" t="s">
        <v>4565</v>
      </c>
    </row>
    <row r="44" spans="1:7" x14ac:dyDescent="0.45">
      <c r="A44" s="391">
        <v>91045</v>
      </c>
      <c r="B44" s="390" t="s">
        <v>732</v>
      </c>
      <c r="C44" s="390" t="s">
        <v>3197</v>
      </c>
      <c r="D44" s="390" t="s">
        <v>2184</v>
      </c>
      <c r="E44" s="390" t="s">
        <v>711</v>
      </c>
      <c r="F44" s="390" t="s">
        <v>2185</v>
      </c>
      <c r="G44" s="390" t="s">
        <v>4566</v>
      </c>
    </row>
    <row r="45" spans="1:7" x14ac:dyDescent="0.45">
      <c r="A45" s="391">
        <v>91046</v>
      </c>
      <c r="B45" s="390" t="s">
        <v>4456</v>
      </c>
      <c r="C45" s="390" t="s">
        <v>4567</v>
      </c>
      <c r="D45" s="390" t="s">
        <v>4568</v>
      </c>
      <c r="E45" s="390" t="s">
        <v>456</v>
      </c>
      <c r="F45" s="390" t="s">
        <v>4569</v>
      </c>
      <c r="G45" s="390" t="s">
        <v>4570</v>
      </c>
    </row>
    <row r="46" spans="1:7" x14ac:dyDescent="0.45">
      <c r="A46" s="391">
        <v>91047</v>
      </c>
      <c r="B46" s="390" t="s">
        <v>4455</v>
      </c>
      <c r="C46" s="390" t="s">
        <v>4571</v>
      </c>
      <c r="D46" s="390" t="s">
        <v>4572</v>
      </c>
      <c r="E46" s="390" t="s">
        <v>456</v>
      </c>
      <c r="F46" s="390" t="s">
        <v>4573</v>
      </c>
      <c r="G46" s="390" t="s">
        <v>4574</v>
      </c>
    </row>
    <row r="47" spans="1:7" x14ac:dyDescent="0.45">
      <c r="A47" s="391">
        <v>91048</v>
      </c>
      <c r="B47" s="390" t="s">
        <v>99</v>
      </c>
      <c r="C47" s="390" t="s">
        <v>1330</v>
      </c>
      <c r="D47" s="390" t="s">
        <v>505</v>
      </c>
      <c r="E47" s="390" t="s">
        <v>426</v>
      </c>
      <c r="F47" s="390" t="s">
        <v>1979</v>
      </c>
      <c r="G47" s="390" t="s">
        <v>4575</v>
      </c>
    </row>
    <row r="48" spans="1:7" x14ac:dyDescent="0.45">
      <c r="A48" s="391">
        <v>91049</v>
      </c>
      <c r="B48" s="390" t="s">
        <v>4454</v>
      </c>
      <c r="C48" s="390" t="s">
        <v>4576</v>
      </c>
      <c r="D48" s="390" t="s">
        <v>4577</v>
      </c>
      <c r="E48" s="390" t="s">
        <v>426</v>
      </c>
      <c r="F48" s="390" t="s">
        <v>4578</v>
      </c>
      <c r="G48" s="390" t="s">
        <v>4579</v>
      </c>
    </row>
    <row r="49" spans="1:7" x14ac:dyDescent="0.45">
      <c r="A49" s="391">
        <v>91050</v>
      </c>
      <c r="B49" s="390" t="s">
        <v>28</v>
      </c>
      <c r="C49" s="390" t="s">
        <v>1331</v>
      </c>
      <c r="D49" s="390" t="s">
        <v>366</v>
      </c>
      <c r="E49" s="390" t="s">
        <v>367</v>
      </c>
      <c r="F49" s="390" t="s">
        <v>1849</v>
      </c>
      <c r="G49" s="390" t="s">
        <v>2492</v>
      </c>
    </row>
    <row r="50" spans="1:7" x14ac:dyDescent="0.45">
      <c r="A50" s="391">
        <v>91051</v>
      </c>
      <c r="B50" s="390" t="s">
        <v>335</v>
      </c>
      <c r="C50" s="390" t="s">
        <v>2810</v>
      </c>
      <c r="D50" s="390" t="s">
        <v>336</v>
      </c>
      <c r="E50" s="390" t="s">
        <v>5</v>
      </c>
      <c r="F50" s="390" t="s">
        <v>1798</v>
      </c>
      <c r="G50" s="390" t="s">
        <v>4580</v>
      </c>
    </row>
    <row r="51" spans="1:7" x14ac:dyDescent="0.45">
      <c r="A51" s="391">
        <v>91053</v>
      </c>
      <c r="B51" s="390" t="s">
        <v>4453</v>
      </c>
      <c r="C51" s="390" t="s">
        <v>4581</v>
      </c>
      <c r="D51" s="390" t="s">
        <v>4582</v>
      </c>
      <c r="E51" s="390" t="s">
        <v>370</v>
      </c>
      <c r="F51" s="390" t="s">
        <v>4583</v>
      </c>
      <c r="G51" s="390" t="s">
        <v>4584</v>
      </c>
    </row>
    <row r="52" spans="1:7" x14ac:dyDescent="0.45">
      <c r="A52" s="391">
        <v>91054</v>
      </c>
      <c r="B52" s="390" t="s">
        <v>4452</v>
      </c>
      <c r="C52" s="390" t="s">
        <v>3335</v>
      </c>
      <c r="D52" s="390" t="s">
        <v>785</v>
      </c>
      <c r="E52" s="390" t="s">
        <v>454</v>
      </c>
      <c r="F52" s="390" t="s">
        <v>2300</v>
      </c>
      <c r="G52" s="390" t="s">
        <v>4585</v>
      </c>
    </row>
    <row r="53" spans="1:7" x14ac:dyDescent="0.45">
      <c r="A53" s="391">
        <v>91056</v>
      </c>
      <c r="B53" s="390" t="s">
        <v>91</v>
      </c>
      <c r="C53" s="390" t="s">
        <v>1412</v>
      </c>
      <c r="D53" s="390" t="s">
        <v>493</v>
      </c>
      <c r="E53" s="390" t="s">
        <v>426</v>
      </c>
      <c r="F53" s="390" t="s">
        <v>2046</v>
      </c>
      <c r="G53" s="390" t="s">
        <v>4586</v>
      </c>
    </row>
    <row r="54" spans="1:7" x14ac:dyDescent="0.45">
      <c r="A54" s="391">
        <v>91057</v>
      </c>
      <c r="B54" s="390" t="s">
        <v>4451</v>
      </c>
      <c r="C54" s="390" t="s">
        <v>4587</v>
      </c>
      <c r="D54" s="390" t="s">
        <v>4588</v>
      </c>
      <c r="E54" s="390" t="s">
        <v>569</v>
      </c>
      <c r="F54" s="390" t="s">
        <v>4589</v>
      </c>
      <c r="G54" s="390" t="s">
        <v>4590</v>
      </c>
    </row>
    <row r="55" spans="1:7" x14ac:dyDescent="0.45">
      <c r="A55" s="391">
        <v>91058</v>
      </c>
      <c r="B55" s="390" t="s">
        <v>4450</v>
      </c>
      <c r="C55" s="390" t="s">
        <v>4591</v>
      </c>
      <c r="D55" s="390" t="s">
        <v>4592</v>
      </c>
      <c r="E55" s="390" t="s">
        <v>787</v>
      </c>
      <c r="F55" s="390" t="s">
        <v>4593</v>
      </c>
      <c r="G55" s="390" t="s">
        <v>4594</v>
      </c>
    </row>
    <row r="56" spans="1:7" x14ac:dyDescent="0.45">
      <c r="A56" s="391">
        <v>91059</v>
      </c>
      <c r="B56" s="390" t="s">
        <v>4449</v>
      </c>
      <c r="C56" s="390" t="s">
        <v>4595</v>
      </c>
      <c r="D56" s="390" t="s">
        <v>4596</v>
      </c>
      <c r="E56" s="390" t="s">
        <v>835</v>
      </c>
      <c r="F56" s="390" t="s">
        <v>4597</v>
      </c>
      <c r="G56" s="390" t="s">
        <v>4598</v>
      </c>
    </row>
    <row r="57" spans="1:7" x14ac:dyDescent="0.45">
      <c r="A57" s="391">
        <v>91060</v>
      </c>
      <c r="B57" s="390" t="s">
        <v>196</v>
      </c>
      <c r="C57" s="390" t="s">
        <v>3149</v>
      </c>
      <c r="D57" s="390" t="s">
        <v>1461</v>
      </c>
      <c r="E57" s="390" t="s">
        <v>456</v>
      </c>
      <c r="F57" s="390" t="s">
        <v>2163</v>
      </c>
      <c r="G57" s="390" t="s">
        <v>4599</v>
      </c>
    </row>
    <row r="58" spans="1:7" x14ac:dyDescent="0.45">
      <c r="A58" s="391">
        <v>91061</v>
      </c>
      <c r="B58" s="390" t="s">
        <v>4448</v>
      </c>
      <c r="C58" s="390" t="s">
        <v>4600</v>
      </c>
      <c r="D58" s="390" t="s">
        <v>4601</v>
      </c>
      <c r="E58" s="390" t="s">
        <v>607</v>
      </c>
      <c r="F58" s="390" t="s">
        <v>4602</v>
      </c>
      <c r="G58" s="390" t="s">
        <v>4603</v>
      </c>
    </row>
    <row r="59" spans="1:7" x14ac:dyDescent="0.45">
      <c r="A59" s="391">
        <v>91062</v>
      </c>
      <c r="B59" s="390" t="s">
        <v>4447</v>
      </c>
      <c r="C59" s="390" t="s">
        <v>4604</v>
      </c>
      <c r="D59" s="390" t="s">
        <v>4605</v>
      </c>
      <c r="E59" s="390" t="s">
        <v>864</v>
      </c>
      <c r="F59" s="390" t="s">
        <v>4606</v>
      </c>
      <c r="G59" s="390" t="s">
        <v>4607</v>
      </c>
    </row>
    <row r="60" spans="1:7" x14ac:dyDescent="0.45">
      <c r="A60" s="391">
        <v>91063</v>
      </c>
      <c r="B60" s="390" t="s">
        <v>4446</v>
      </c>
      <c r="C60" s="390" t="s">
        <v>3475</v>
      </c>
      <c r="D60" s="390" t="s">
        <v>2414</v>
      </c>
      <c r="E60" s="390" t="s">
        <v>864</v>
      </c>
      <c r="F60" s="390" t="s">
        <v>2415</v>
      </c>
      <c r="G60" s="390" t="s">
        <v>4608</v>
      </c>
    </row>
    <row r="61" spans="1:7" x14ac:dyDescent="0.45">
      <c r="A61" s="391">
        <v>91064</v>
      </c>
      <c r="B61" s="390" t="s">
        <v>746</v>
      </c>
      <c r="C61" s="390" t="s">
        <v>3185</v>
      </c>
      <c r="D61" s="390" t="s">
        <v>747</v>
      </c>
      <c r="E61" s="390" t="s">
        <v>695</v>
      </c>
      <c r="F61" s="390" t="s">
        <v>2267</v>
      </c>
      <c r="G61" s="390" t="s">
        <v>2677</v>
      </c>
    </row>
    <row r="62" spans="1:7" x14ac:dyDescent="0.45">
      <c r="A62" s="391">
        <v>91066</v>
      </c>
      <c r="B62" s="390" t="s">
        <v>613</v>
      </c>
      <c r="C62" s="390" t="s">
        <v>3140</v>
      </c>
      <c r="D62" s="390" t="s">
        <v>614</v>
      </c>
      <c r="E62" s="390" t="s">
        <v>456</v>
      </c>
      <c r="F62" s="390" t="s">
        <v>2172</v>
      </c>
      <c r="G62" s="390" t="s">
        <v>2642</v>
      </c>
    </row>
    <row r="63" spans="1:7" x14ac:dyDescent="0.45">
      <c r="A63" s="391">
        <v>91067</v>
      </c>
      <c r="B63" s="390" t="s">
        <v>150</v>
      </c>
      <c r="C63" s="390" t="s">
        <v>1332</v>
      </c>
      <c r="D63" s="390" t="s">
        <v>1462</v>
      </c>
      <c r="E63" s="390" t="s">
        <v>456</v>
      </c>
      <c r="F63" s="390" t="s">
        <v>2090</v>
      </c>
      <c r="G63" s="390" t="s">
        <v>2645</v>
      </c>
    </row>
    <row r="64" spans="1:7" x14ac:dyDescent="0.45">
      <c r="A64" s="391">
        <v>91068</v>
      </c>
      <c r="B64" s="390" t="s">
        <v>17</v>
      </c>
      <c r="C64" s="390" t="s">
        <v>2787</v>
      </c>
      <c r="D64" s="390" t="s">
        <v>354</v>
      </c>
      <c r="E64" s="390" t="s">
        <v>5</v>
      </c>
      <c r="F64" s="390" t="s">
        <v>1834</v>
      </c>
      <c r="G64" s="390" t="s">
        <v>2482</v>
      </c>
    </row>
    <row r="65" spans="1:7" x14ac:dyDescent="0.45">
      <c r="A65" s="391">
        <v>91069</v>
      </c>
      <c r="B65" s="390" t="s">
        <v>13</v>
      </c>
      <c r="C65" s="390" t="s">
        <v>2811</v>
      </c>
      <c r="D65" s="390" t="s">
        <v>348</v>
      </c>
      <c r="E65" s="390" t="s">
        <v>5</v>
      </c>
      <c r="F65" s="390" t="s">
        <v>1800</v>
      </c>
      <c r="G65" s="390" t="s">
        <v>4609</v>
      </c>
    </row>
    <row r="66" spans="1:7" x14ac:dyDescent="0.45">
      <c r="A66" s="391">
        <v>91070</v>
      </c>
      <c r="B66" s="390" t="s">
        <v>1464</v>
      </c>
      <c r="C66" s="390" t="s">
        <v>2938</v>
      </c>
      <c r="D66" s="390" t="s">
        <v>1463</v>
      </c>
      <c r="E66" s="390" t="s">
        <v>430</v>
      </c>
      <c r="F66" s="390" t="s">
        <v>2001</v>
      </c>
      <c r="G66" s="390" t="s">
        <v>2542</v>
      </c>
    </row>
    <row r="67" spans="1:7" x14ac:dyDescent="0.45">
      <c r="A67" s="391">
        <v>91071</v>
      </c>
      <c r="B67" s="390" t="s">
        <v>4445</v>
      </c>
      <c r="C67" s="390" t="s">
        <v>4610</v>
      </c>
      <c r="D67" s="390" t="s">
        <v>4611</v>
      </c>
      <c r="E67" s="390" t="s">
        <v>416</v>
      </c>
      <c r="F67" s="390" t="s">
        <v>4612</v>
      </c>
      <c r="G67" s="390" t="s">
        <v>4613</v>
      </c>
    </row>
    <row r="68" spans="1:7" x14ac:dyDescent="0.45">
      <c r="A68" s="391">
        <v>91072</v>
      </c>
      <c r="B68" s="390" t="s">
        <v>4444</v>
      </c>
      <c r="C68" s="390" t="s">
        <v>4614</v>
      </c>
      <c r="D68" s="390" t="s">
        <v>4615</v>
      </c>
      <c r="E68" s="390" t="s">
        <v>5</v>
      </c>
      <c r="F68" s="390" t="s">
        <v>4616</v>
      </c>
      <c r="G68" s="390" t="s">
        <v>4617</v>
      </c>
    </row>
    <row r="69" spans="1:7" x14ac:dyDescent="0.45">
      <c r="A69" s="391">
        <v>91073</v>
      </c>
      <c r="B69" s="390" t="s">
        <v>4443</v>
      </c>
      <c r="C69" s="390" t="s">
        <v>4618</v>
      </c>
      <c r="D69" s="390" t="s">
        <v>4619</v>
      </c>
      <c r="E69" s="390" t="s">
        <v>840</v>
      </c>
      <c r="F69" s="390" t="s">
        <v>4620</v>
      </c>
      <c r="G69" s="390" t="s">
        <v>4621</v>
      </c>
    </row>
    <row r="70" spans="1:7" x14ac:dyDescent="0.45">
      <c r="A70" s="391">
        <v>91074</v>
      </c>
      <c r="B70" s="390" t="s">
        <v>190</v>
      </c>
      <c r="C70" s="390" t="s">
        <v>1333</v>
      </c>
      <c r="D70" s="390" t="s">
        <v>638</v>
      </c>
      <c r="E70" s="390" t="s">
        <v>456</v>
      </c>
      <c r="F70" s="390" t="s">
        <v>2137</v>
      </c>
      <c r="G70" s="390" t="s">
        <v>4622</v>
      </c>
    </row>
    <row r="71" spans="1:7" x14ac:dyDescent="0.45">
      <c r="A71" s="391">
        <v>91075</v>
      </c>
      <c r="B71" s="390" t="s">
        <v>4442</v>
      </c>
      <c r="C71" s="390" t="s">
        <v>4623</v>
      </c>
      <c r="D71" s="390" t="s">
        <v>4624</v>
      </c>
      <c r="E71" s="390" t="s">
        <v>658</v>
      </c>
      <c r="F71" s="390" t="s">
        <v>4625</v>
      </c>
      <c r="G71" s="390" t="s">
        <v>4626</v>
      </c>
    </row>
    <row r="72" spans="1:7" x14ac:dyDescent="0.45">
      <c r="A72" s="391">
        <v>91076</v>
      </c>
      <c r="B72" s="390" t="s">
        <v>496</v>
      </c>
      <c r="C72" s="390" t="s">
        <v>2947</v>
      </c>
      <c r="D72" s="390" t="s">
        <v>497</v>
      </c>
      <c r="E72" s="390" t="s">
        <v>410</v>
      </c>
      <c r="F72" s="390" t="s">
        <v>1967</v>
      </c>
      <c r="G72" s="390" t="s">
        <v>4627</v>
      </c>
    </row>
    <row r="73" spans="1:7" x14ac:dyDescent="0.45">
      <c r="A73" s="391">
        <v>91077</v>
      </c>
      <c r="B73" s="390" t="s">
        <v>4441</v>
      </c>
      <c r="C73" s="390" t="s">
        <v>4628</v>
      </c>
      <c r="D73" s="390" t="s">
        <v>4629</v>
      </c>
      <c r="E73" s="390" t="s">
        <v>802</v>
      </c>
      <c r="F73" s="390" t="s">
        <v>4630</v>
      </c>
      <c r="G73" s="390" t="s">
        <v>4631</v>
      </c>
    </row>
    <row r="74" spans="1:7" x14ac:dyDescent="0.45">
      <c r="A74" s="391">
        <v>91078</v>
      </c>
      <c r="B74" s="390" t="s">
        <v>4440</v>
      </c>
      <c r="C74" s="390" t="s">
        <v>4632</v>
      </c>
      <c r="D74" s="390" t="s">
        <v>4633</v>
      </c>
      <c r="E74" s="390" t="s">
        <v>426</v>
      </c>
      <c r="F74" s="390" t="s">
        <v>4634</v>
      </c>
      <c r="G74" s="390" t="s">
        <v>4635</v>
      </c>
    </row>
    <row r="75" spans="1:7" x14ac:dyDescent="0.45">
      <c r="A75" s="391">
        <v>91079</v>
      </c>
      <c r="B75" s="390" t="s">
        <v>4439</v>
      </c>
      <c r="C75" s="390" t="s">
        <v>4636</v>
      </c>
      <c r="D75" s="390" t="s">
        <v>4637</v>
      </c>
      <c r="E75" s="390" t="s">
        <v>426</v>
      </c>
      <c r="F75" s="390" t="s">
        <v>4638</v>
      </c>
      <c r="G75" s="390" t="s">
        <v>4639</v>
      </c>
    </row>
    <row r="76" spans="1:7" x14ac:dyDescent="0.45">
      <c r="A76" s="391">
        <v>91080</v>
      </c>
      <c r="B76" s="390" t="s">
        <v>4438</v>
      </c>
      <c r="C76" s="390" t="s">
        <v>4640</v>
      </c>
      <c r="D76" s="390" t="s">
        <v>4641</v>
      </c>
      <c r="E76" s="390" t="s">
        <v>426</v>
      </c>
      <c r="F76" s="390" t="s">
        <v>4642</v>
      </c>
      <c r="G76" s="390" t="s">
        <v>4643</v>
      </c>
    </row>
    <row r="77" spans="1:7" x14ac:dyDescent="0.45">
      <c r="A77" s="391">
        <v>91081</v>
      </c>
      <c r="B77" s="390" t="s">
        <v>96</v>
      </c>
      <c r="C77" s="390" t="s">
        <v>1334</v>
      </c>
      <c r="D77" s="390" t="s">
        <v>503</v>
      </c>
      <c r="E77" s="390" t="s">
        <v>426</v>
      </c>
      <c r="F77" s="390" t="s">
        <v>1980</v>
      </c>
      <c r="G77" s="390" t="s">
        <v>4644</v>
      </c>
    </row>
    <row r="78" spans="1:7" x14ac:dyDescent="0.45">
      <c r="A78" s="391">
        <v>91082</v>
      </c>
      <c r="B78" s="390" t="s">
        <v>479</v>
      </c>
      <c r="C78" s="390" t="s">
        <v>2986</v>
      </c>
      <c r="D78" s="390" t="s">
        <v>480</v>
      </c>
      <c r="E78" s="390" t="s">
        <v>426</v>
      </c>
      <c r="F78" s="390" t="s">
        <v>1960</v>
      </c>
      <c r="G78" s="390" t="s">
        <v>2594</v>
      </c>
    </row>
    <row r="79" spans="1:7" x14ac:dyDescent="0.45">
      <c r="A79" s="391">
        <v>91083</v>
      </c>
      <c r="B79" s="390" t="s">
        <v>4437</v>
      </c>
      <c r="C79" s="390" t="s">
        <v>4645</v>
      </c>
      <c r="D79" s="390" t="s">
        <v>4646</v>
      </c>
      <c r="E79" s="390" t="s">
        <v>426</v>
      </c>
      <c r="F79" s="390" t="s">
        <v>4647</v>
      </c>
      <c r="G79" s="390" t="s">
        <v>4648</v>
      </c>
    </row>
    <row r="80" spans="1:7" x14ac:dyDescent="0.45">
      <c r="A80" s="391">
        <v>91084</v>
      </c>
      <c r="B80" s="390" t="s">
        <v>501</v>
      </c>
      <c r="C80" s="390" t="s">
        <v>3051</v>
      </c>
      <c r="D80" s="390" t="s">
        <v>502</v>
      </c>
      <c r="E80" s="390" t="s">
        <v>426</v>
      </c>
      <c r="F80" s="390" t="s">
        <v>1981</v>
      </c>
      <c r="G80" s="390" t="s">
        <v>4649</v>
      </c>
    </row>
    <row r="81" spans="1:7" x14ac:dyDescent="0.45">
      <c r="A81" s="391">
        <v>91085</v>
      </c>
      <c r="B81" s="390" t="s">
        <v>2186</v>
      </c>
      <c r="C81" s="390" t="s">
        <v>2188</v>
      </c>
      <c r="D81" s="390" t="s">
        <v>1465</v>
      </c>
      <c r="E81" s="390" t="s">
        <v>658</v>
      </c>
      <c r="F81" s="390" t="s">
        <v>2187</v>
      </c>
      <c r="G81" s="390" t="s">
        <v>4650</v>
      </c>
    </row>
    <row r="82" spans="1:7" x14ac:dyDescent="0.45">
      <c r="A82" s="391">
        <v>91086</v>
      </c>
      <c r="B82" s="390" t="s">
        <v>240</v>
      </c>
      <c r="C82" s="390" t="s">
        <v>3190</v>
      </c>
      <c r="D82" s="390" t="s">
        <v>736</v>
      </c>
      <c r="E82" s="390" t="s">
        <v>695</v>
      </c>
      <c r="F82" s="390" t="s">
        <v>2251</v>
      </c>
      <c r="G82" s="390" t="s">
        <v>2679</v>
      </c>
    </row>
    <row r="83" spans="1:7" x14ac:dyDescent="0.45">
      <c r="A83" s="391">
        <v>91087</v>
      </c>
      <c r="B83" s="390" t="s">
        <v>716</v>
      </c>
      <c r="C83" s="390" t="s">
        <v>3270</v>
      </c>
      <c r="D83" s="390" t="s">
        <v>1466</v>
      </c>
      <c r="E83" s="390" t="s">
        <v>711</v>
      </c>
      <c r="F83" s="390" t="s">
        <v>2236</v>
      </c>
      <c r="G83" s="390" t="s">
        <v>4651</v>
      </c>
    </row>
    <row r="84" spans="1:7" x14ac:dyDescent="0.45">
      <c r="A84" s="391">
        <v>91088</v>
      </c>
      <c r="B84" s="390" t="s">
        <v>4436</v>
      </c>
      <c r="C84" s="390" t="s">
        <v>4652</v>
      </c>
      <c r="D84" s="390" t="s">
        <v>4653</v>
      </c>
      <c r="E84" s="390" t="s">
        <v>416</v>
      </c>
      <c r="F84" s="390" t="s">
        <v>4654</v>
      </c>
      <c r="G84" s="390" t="s">
        <v>4655</v>
      </c>
    </row>
    <row r="85" spans="1:7" x14ac:dyDescent="0.45">
      <c r="A85" s="391">
        <v>91089</v>
      </c>
      <c r="B85" s="390" t="s">
        <v>532</v>
      </c>
      <c r="C85" s="390" t="s">
        <v>2939</v>
      </c>
      <c r="D85" s="390" t="s">
        <v>1467</v>
      </c>
      <c r="E85" s="390" t="s">
        <v>430</v>
      </c>
      <c r="F85" s="390" t="s">
        <v>2020</v>
      </c>
      <c r="G85" s="390" t="s">
        <v>2545</v>
      </c>
    </row>
    <row r="86" spans="1:7" x14ac:dyDescent="0.45">
      <c r="A86" s="391">
        <v>91090</v>
      </c>
      <c r="B86" s="390" t="s">
        <v>1635</v>
      </c>
      <c r="C86" s="390" t="s">
        <v>4656</v>
      </c>
      <c r="D86" s="390" t="s">
        <v>4657</v>
      </c>
      <c r="E86" s="390" t="s">
        <v>367</v>
      </c>
      <c r="F86" s="390" t="s">
        <v>4658</v>
      </c>
      <c r="G86" s="390" t="s">
        <v>4659</v>
      </c>
    </row>
    <row r="87" spans="1:7" x14ac:dyDescent="0.45">
      <c r="A87" s="391">
        <v>91091</v>
      </c>
      <c r="B87" s="390" t="s">
        <v>29</v>
      </c>
      <c r="C87" s="390" t="s">
        <v>1335</v>
      </c>
      <c r="D87" s="390" t="s">
        <v>368</v>
      </c>
      <c r="E87" s="390" t="s">
        <v>367</v>
      </c>
      <c r="F87" s="390" t="s">
        <v>1850</v>
      </c>
      <c r="G87" s="390" t="s">
        <v>4660</v>
      </c>
    </row>
    <row r="88" spans="1:7" x14ac:dyDescent="0.45">
      <c r="A88" s="391">
        <v>91092</v>
      </c>
      <c r="B88" s="390" t="s">
        <v>175</v>
      </c>
      <c r="C88" s="390" t="s">
        <v>3114</v>
      </c>
      <c r="D88" s="390" t="s">
        <v>619</v>
      </c>
      <c r="E88" s="390" t="s">
        <v>542</v>
      </c>
      <c r="F88" s="390" t="s">
        <v>2119</v>
      </c>
      <c r="G88" s="390" t="s">
        <v>4661</v>
      </c>
    </row>
    <row r="89" spans="1:7" x14ac:dyDescent="0.45">
      <c r="A89" s="391">
        <v>91093</v>
      </c>
      <c r="B89" s="390" t="s">
        <v>176</v>
      </c>
      <c r="C89" s="390" t="s">
        <v>1336</v>
      </c>
      <c r="D89" s="390" t="s">
        <v>2120</v>
      </c>
      <c r="E89" s="390" t="s">
        <v>542</v>
      </c>
      <c r="F89" s="390" t="s">
        <v>2121</v>
      </c>
      <c r="G89" s="390" t="s">
        <v>4662</v>
      </c>
    </row>
    <row r="90" spans="1:7" x14ac:dyDescent="0.45">
      <c r="A90" s="391">
        <v>91094</v>
      </c>
      <c r="B90" s="390" t="s">
        <v>615</v>
      </c>
      <c r="C90" s="390" t="s">
        <v>3113</v>
      </c>
      <c r="D90" s="390" t="s">
        <v>2117</v>
      </c>
      <c r="E90" s="390" t="s">
        <v>542</v>
      </c>
      <c r="F90" s="390" t="s">
        <v>2118</v>
      </c>
      <c r="G90" s="390" t="s">
        <v>2632</v>
      </c>
    </row>
    <row r="91" spans="1:7" x14ac:dyDescent="0.45">
      <c r="A91" s="391">
        <v>91095</v>
      </c>
      <c r="B91" s="390" t="s">
        <v>174</v>
      </c>
      <c r="C91" s="390" t="s">
        <v>3115</v>
      </c>
      <c r="D91" s="390" t="s">
        <v>618</v>
      </c>
      <c r="E91" s="390" t="s">
        <v>542</v>
      </c>
      <c r="F91" s="390" t="s">
        <v>2122</v>
      </c>
      <c r="G91" s="390" t="s">
        <v>4663</v>
      </c>
    </row>
    <row r="92" spans="1:7" x14ac:dyDescent="0.45">
      <c r="A92" s="391">
        <v>91096</v>
      </c>
      <c r="B92" s="390" t="s">
        <v>4435</v>
      </c>
      <c r="C92" s="390" t="s">
        <v>4664</v>
      </c>
      <c r="D92" s="390" t="s">
        <v>4665</v>
      </c>
      <c r="E92" s="390" t="s">
        <v>5</v>
      </c>
      <c r="F92" s="390" t="s">
        <v>4666</v>
      </c>
      <c r="G92" s="390" t="s">
        <v>4667</v>
      </c>
    </row>
    <row r="93" spans="1:7" x14ac:dyDescent="0.45">
      <c r="A93" s="391">
        <v>91097</v>
      </c>
      <c r="B93" s="390" t="s">
        <v>24</v>
      </c>
      <c r="C93" s="390" t="s">
        <v>1337</v>
      </c>
      <c r="D93" s="390" t="s">
        <v>362</v>
      </c>
      <c r="E93" s="390" t="s">
        <v>5</v>
      </c>
      <c r="F93" s="390" t="s">
        <v>1837</v>
      </c>
      <c r="G93" s="390" t="s">
        <v>4668</v>
      </c>
    </row>
    <row r="94" spans="1:7" x14ac:dyDescent="0.45">
      <c r="A94" s="391">
        <v>91098</v>
      </c>
      <c r="B94" s="390" t="s">
        <v>10</v>
      </c>
      <c r="C94" s="390" t="s">
        <v>1338</v>
      </c>
      <c r="D94" s="390" t="s">
        <v>339</v>
      </c>
      <c r="E94" s="390" t="s">
        <v>5</v>
      </c>
      <c r="F94" s="390" t="s">
        <v>1802</v>
      </c>
      <c r="G94" s="390" t="s">
        <v>4669</v>
      </c>
    </row>
    <row r="95" spans="1:7" x14ac:dyDescent="0.45">
      <c r="A95" s="391">
        <v>91099</v>
      </c>
      <c r="B95" s="390" t="s">
        <v>4434</v>
      </c>
      <c r="C95" s="390" t="s">
        <v>2813</v>
      </c>
      <c r="D95" s="390" t="s">
        <v>1627</v>
      </c>
      <c r="E95" s="390" t="s">
        <v>5</v>
      </c>
      <c r="F95" s="390" t="s">
        <v>2812</v>
      </c>
      <c r="G95" s="390" t="s">
        <v>2818</v>
      </c>
    </row>
    <row r="96" spans="1:7" x14ac:dyDescent="0.45">
      <c r="A96" s="391">
        <v>91100</v>
      </c>
      <c r="B96" s="390" t="s">
        <v>4433</v>
      </c>
      <c r="C96" s="390" t="s">
        <v>4670</v>
      </c>
      <c r="D96" s="390" t="s">
        <v>4671</v>
      </c>
      <c r="E96" s="390" t="s">
        <v>5</v>
      </c>
      <c r="F96" s="390" t="s">
        <v>4672</v>
      </c>
      <c r="G96" s="390" t="s">
        <v>4673</v>
      </c>
    </row>
    <row r="97" spans="1:7" x14ac:dyDescent="0.45">
      <c r="A97" s="391">
        <v>91101</v>
      </c>
      <c r="B97" s="390" t="s">
        <v>1625</v>
      </c>
      <c r="C97" s="390" t="s">
        <v>2815</v>
      </c>
      <c r="D97" s="390" t="s">
        <v>1624</v>
      </c>
      <c r="E97" s="390" t="s">
        <v>5</v>
      </c>
      <c r="F97" s="390" t="s">
        <v>2814</v>
      </c>
      <c r="G97" s="390" t="s">
        <v>4674</v>
      </c>
    </row>
    <row r="98" spans="1:7" x14ac:dyDescent="0.45">
      <c r="A98" s="391">
        <v>91102</v>
      </c>
      <c r="B98" s="390" t="s">
        <v>4432</v>
      </c>
      <c r="C98" s="390" t="s">
        <v>4675</v>
      </c>
      <c r="D98" s="390" t="s">
        <v>4676</v>
      </c>
      <c r="E98" s="390" t="s">
        <v>5</v>
      </c>
      <c r="F98" s="390" t="s">
        <v>4677</v>
      </c>
      <c r="G98" s="390" t="s">
        <v>4678</v>
      </c>
    </row>
    <row r="99" spans="1:7" x14ac:dyDescent="0.45">
      <c r="A99" s="391">
        <v>91103</v>
      </c>
      <c r="B99" s="390" t="s">
        <v>302</v>
      </c>
      <c r="C99" s="390" t="s">
        <v>3394</v>
      </c>
      <c r="D99" s="390" t="s">
        <v>853</v>
      </c>
      <c r="E99" s="390" t="s">
        <v>848</v>
      </c>
      <c r="F99" s="390" t="s">
        <v>2358</v>
      </c>
      <c r="G99" s="390" t="s">
        <v>2747</v>
      </c>
    </row>
    <row r="100" spans="1:7" x14ac:dyDescent="0.45">
      <c r="A100" s="391">
        <v>91104</v>
      </c>
      <c r="B100" s="390" t="s">
        <v>325</v>
      </c>
      <c r="C100" s="390" t="s">
        <v>3476</v>
      </c>
      <c r="D100" s="390" t="s">
        <v>1468</v>
      </c>
      <c r="E100" s="390" t="s">
        <v>864</v>
      </c>
      <c r="F100" s="390" t="s">
        <v>2416</v>
      </c>
      <c r="G100" s="390" t="s">
        <v>4679</v>
      </c>
    </row>
    <row r="101" spans="1:7" x14ac:dyDescent="0.45">
      <c r="A101" s="391">
        <v>91105</v>
      </c>
      <c r="B101" s="390" t="s">
        <v>4431</v>
      </c>
      <c r="C101" s="390" t="s">
        <v>4680</v>
      </c>
      <c r="D101" s="390" t="s">
        <v>4681</v>
      </c>
      <c r="E101" s="390" t="s">
        <v>864</v>
      </c>
      <c r="F101" s="390" t="s">
        <v>4682</v>
      </c>
      <c r="G101" s="390" t="s">
        <v>4683</v>
      </c>
    </row>
    <row r="102" spans="1:7" x14ac:dyDescent="0.45">
      <c r="A102" s="391">
        <v>91106</v>
      </c>
      <c r="B102" s="390" t="s">
        <v>34</v>
      </c>
      <c r="C102" s="390" t="s">
        <v>2839</v>
      </c>
      <c r="D102" s="390" t="s">
        <v>379</v>
      </c>
      <c r="E102" s="390" t="s">
        <v>370</v>
      </c>
      <c r="F102" s="390" t="s">
        <v>1853</v>
      </c>
      <c r="G102" s="390" t="s">
        <v>4684</v>
      </c>
    </row>
    <row r="103" spans="1:7" x14ac:dyDescent="0.45">
      <c r="A103" s="391">
        <v>91107</v>
      </c>
      <c r="B103" s="390" t="s">
        <v>4430</v>
      </c>
      <c r="C103" s="390" t="s">
        <v>4685</v>
      </c>
      <c r="D103" s="390" t="s">
        <v>4686</v>
      </c>
      <c r="E103" s="390" t="s">
        <v>387</v>
      </c>
      <c r="F103" s="390" t="s">
        <v>4687</v>
      </c>
      <c r="G103" s="390" t="s">
        <v>4688</v>
      </c>
    </row>
    <row r="104" spans="1:7" x14ac:dyDescent="0.45">
      <c r="A104" s="391">
        <v>91108</v>
      </c>
      <c r="B104" s="390" t="s">
        <v>4429</v>
      </c>
      <c r="C104" s="390" t="s">
        <v>4689</v>
      </c>
      <c r="D104" s="390" t="s">
        <v>4690</v>
      </c>
      <c r="E104" s="390" t="s">
        <v>387</v>
      </c>
      <c r="F104" s="390" t="s">
        <v>4691</v>
      </c>
      <c r="G104" s="390" t="s">
        <v>4692</v>
      </c>
    </row>
    <row r="105" spans="1:7" x14ac:dyDescent="0.45">
      <c r="A105" s="391">
        <v>91109</v>
      </c>
      <c r="B105" s="390" t="s">
        <v>4428</v>
      </c>
      <c r="C105" s="390" t="s">
        <v>4693</v>
      </c>
      <c r="D105" s="390" t="s">
        <v>4694</v>
      </c>
      <c r="E105" s="390" t="s">
        <v>658</v>
      </c>
      <c r="F105" s="390" t="s">
        <v>4695</v>
      </c>
      <c r="G105" s="390" t="s">
        <v>4696</v>
      </c>
    </row>
    <row r="106" spans="1:7" x14ac:dyDescent="0.45">
      <c r="A106" s="391">
        <v>91110</v>
      </c>
      <c r="B106" s="390" t="s">
        <v>656</v>
      </c>
      <c r="C106" s="390" t="s">
        <v>3191</v>
      </c>
      <c r="D106" s="390" t="s">
        <v>657</v>
      </c>
      <c r="E106" s="390" t="s">
        <v>658</v>
      </c>
      <c r="F106" s="390" t="s">
        <v>2173</v>
      </c>
      <c r="G106" s="390" t="s">
        <v>2667</v>
      </c>
    </row>
    <row r="107" spans="1:7" x14ac:dyDescent="0.45">
      <c r="A107" s="391">
        <v>91111</v>
      </c>
      <c r="B107" s="390" t="s">
        <v>215</v>
      </c>
      <c r="C107" s="390" t="s">
        <v>1317</v>
      </c>
      <c r="D107" s="390" t="s">
        <v>683</v>
      </c>
      <c r="E107" s="390" t="s">
        <v>658</v>
      </c>
      <c r="F107" s="390" t="s">
        <v>2217</v>
      </c>
      <c r="G107" s="390" t="s">
        <v>2670</v>
      </c>
    </row>
    <row r="108" spans="1:7" x14ac:dyDescent="0.45">
      <c r="A108" s="391">
        <v>91112</v>
      </c>
      <c r="B108" s="390" t="s">
        <v>216</v>
      </c>
      <c r="C108" s="390" t="s">
        <v>1318</v>
      </c>
      <c r="D108" s="390" t="s">
        <v>684</v>
      </c>
      <c r="E108" s="390" t="s">
        <v>658</v>
      </c>
      <c r="F108" s="390" t="s">
        <v>2218</v>
      </c>
      <c r="G108" s="390" t="s">
        <v>4697</v>
      </c>
    </row>
    <row r="109" spans="1:7" x14ac:dyDescent="0.45">
      <c r="A109" s="391">
        <v>91113</v>
      </c>
      <c r="B109" s="390" t="s">
        <v>214</v>
      </c>
      <c r="C109" s="390" t="s">
        <v>3219</v>
      </c>
      <c r="D109" s="390" t="s">
        <v>680</v>
      </c>
      <c r="E109" s="390" t="s">
        <v>658</v>
      </c>
      <c r="F109" s="390" t="s">
        <v>2214</v>
      </c>
      <c r="G109" s="390" t="s">
        <v>2672</v>
      </c>
    </row>
    <row r="110" spans="1:7" x14ac:dyDescent="0.45">
      <c r="A110" s="391">
        <v>91114</v>
      </c>
      <c r="B110" s="390" t="s">
        <v>260</v>
      </c>
      <c r="C110" s="390" t="s">
        <v>3241</v>
      </c>
      <c r="D110" s="390" t="s">
        <v>781</v>
      </c>
      <c r="E110" s="390" t="s">
        <v>695</v>
      </c>
      <c r="F110" s="390" t="s">
        <v>2293</v>
      </c>
      <c r="G110" s="390" t="s">
        <v>2681</v>
      </c>
    </row>
    <row r="111" spans="1:7" x14ac:dyDescent="0.45">
      <c r="A111" s="391">
        <v>91115</v>
      </c>
      <c r="B111" s="390" t="s">
        <v>4427</v>
      </c>
      <c r="C111" s="390" t="s">
        <v>4698</v>
      </c>
      <c r="D111" s="390" t="s">
        <v>4699</v>
      </c>
      <c r="E111" s="390" t="s">
        <v>711</v>
      </c>
      <c r="F111" s="390" t="s">
        <v>4700</v>
      </c>
      <c r="G111" s="390" t="s">
        <v>4701</v>
      </c>
    </row>
    <row r="112" spans="1:7" x14ac:dyDescent="0.45">
      <c r="A112" s="391">
        <v>91116</v>
      </c>
      <c r="B112" s="390" t="s">
        <v>221</v>
      </c>
      <c r="C112" s="390" t="s">
        <v>1400</v>
      </c>
      <c r="D112" s="390" t="s">
        <v>693</v>
      </c>
      <c r="E112" s="390" t="s">
        <v>655</v>
      </c>
      <c r="F112" s="390" t="s">
        <v>2175</v>
      </c>
      <c r="G112" s="390" t="s">
        <v>4702</v>
      </c>
    </row>
    <row r="113" spans="1:7" x14ac:dyDescent="0.45">
      <c r="A113" s="391">
        <v>91117</v>
      </c>
      <c r="B113" s="390" t="s">
        <v>166</v>
      </c>
      <c r="C113" s="390" t="s">
        <v>3072</v>
      </c>
      <c r="D113" s="390" t="s">
        <v>2113</v>
      </c>
      <c r="E113" s="390" t="s">
        <v>607</v>
      </c>
      <c r="F113" s="390" t="s">
        <v>2114</v>
      </c>
      <c r="G113" s="390" t="s">
        <v>2613</v>
      </c>
    </row>
    <row r="114" spans="1:7" x14ac:dyDescent="0.45">
      <c r="A114" s="391">
        <v>91118</v>
      </c>
      <c r="B114" s="390" t="s">
        <v>2111</v>
      </c>
      <c r="C114" s="390" t="s">
        <v>3079</v>
      </c>
      <c r="D114" s="390" t="s">
        <v>1469</v>
      </c>
      <c r="E114" s="390" t="s">
        <v>607</v>
      </c>
      <c r="F114" s="390" t="s">
        <v>2112</v>
      </c>
      <c r="G114" s="390" t="s">
        <v>4703</v>
      </c>
    </row>
    <row r="115" spans="1:7" x14ac:dyDescent="0.45">
      <c r="A115" s="391">
        <v>91119</v>
      </c>
      <c r="B115" s="390" t="s">
        <v>867</v>
      </c>
      <c r="C115" s="390" t="s">
        <v>3410</v>
      </c>
      <c r="D115" s="390" t="s">
        <v>868</v>
      </c>
      <c r="E115" s="390" t="s">
        <v>848</v>
      </c>
      <c r="F115" s="390" t="s">
        <v>2375</v>
      </c>
      <c r="G115" s="390" t="s">
        <v>4704</v>
      </c>
    </row>
    <row r="116" spans="1:7" x14ac:dyDescent="0.45">
      <c r="A116" s="391">
        <v>91120</v>
      </c>
      <c r="B116" s="390" t="s">
        <v>309</v>
      </c>
      <c r="C116" s="390" t="s">
        <v>3409</v>
      </c>
      <c r="D116" s="390" t="s">
        <v>1472</v>
      </c>
      <c r="E116" s="390" t="s">
        <v>848</v>
      </c>
      <c r="F116" s="390" t="s">
        <v>2374</v>
      </c>
      <c r="G116" s="390" t="s">
        <v>2750</v>
      </c>
    </row>
    <row r="117" spans="1:7" x14ac:dyDescent="0.45">
      <c r="A117" s="391">
        <v>91121</v>
      </c>
      <c r="B117" s="390" t="s">
        <v>314</v>
      </c>
      <c r="C117" s="390" t="s">
        <v>3411</v>
      </c>
      <c r="D117" s="390" t="s">
        <v>870</v>
      </c>
      <c r="E117" s="390" t="s">
        <v>860</v>
      </c>
      <c r="F117" s="390" t="s">
        <v>2376</v>
      </c>
      <c r="G117" s="390" t="s">
        <v>4705</v>
      </c>
    </row>
    <row r="118" spans="1:7" x14ac:dyDescent="0.45">
      <c r="A118" s="391">
        <v>91183</v>
      </c>
      <c r="B118" s="390" t="s">
        <v>4410</v>
      </c>
      <c r="C118" s="390" t="s">
        <v>4706</v>
      </c>
      <c r="D118" s="390" t="s">
        <v>4707</v>
      </c>
      <c r="E118" s="390" t="s">
        <v>375</v>
      </c>
      <c r="F118" s="390" t="s">
        <v>4708</v>
      </c>
      <c r="G118" s="390" t="s">
        <v>4709</v>
      </c>
    </row>
    <row r="119" spans="1:7" x14ac:dyDescent="0.45">
      <c r="A119" s="391">
        <v>91209</v>
      </c>
      <c r="B119" s="390" t="s">
        <v>1490</v>
      </c>
      <c r="C119" s="390" t="s">
        <v>4710</v>
      </c>
      <c r="D119" s="390" t="s">
        <v>4711</v>
      </c>
      <c r="E119" s="390" t="s">
        <v>415</v>
      </c>
      <c r="F119" s="390" t="s">
        <v>4712</v>
      </c>
      <c r="G119" s="390" t="s">
        <v>4713</v>
      </c>
    </row>
    <row r="120" spans="1:7" x14ac:dyDescent="0.45">
      <c r="A120" s="391">
        <v>91211</v>
      </c>
      <c r="B120" s="390" t="s">
        <v>4405</v>
      </c>
      <c r="C120" s="390" t="s">
        <v>4714</v>
      </c>
      <c r="D120" s="390" t="s">
        <v>4715</v>
      </c>
      <c r="E120" s="390" t="s">
        <v>569</v>
      </c>
      <c r="F120" s="390" t="s">
        <v>4716</v>
      </c>
      <c r="G120" s="390" t="s">
        <v>4717</v>
      </c>
    </row>
    <row r="121" spans="1:7" x14ac:dyDescent="0.45">
      <c r="A121" s="391">
        <v>91222</v>
      </c>
      <c r="B121" s="390" t="s">
        <v>104</v>
      </c>
      <c r="C121" s="390" t="s">
        <v>3021</v>
      </c>
      <c r="D121" s="390" t="s">
        <v>515</v>
      </c>
      <c r="E121" s="390" t="s">
        <v>430</v>
      </c>
      <c r="F121" s="390" t="s">
        <v>1999</v>
      </c>
      <c r="G121" s="390" t="s">
        <v>4718</v>
      </c>
    </row>
    <row r="122" spans="1:7" x14ac:dyDescent="0.45">
      <c r="A122" s="391">
        <v>91233</v>
      </c>
      <c r="B122" s="390" t="s">
        <v>296</v>
      </c>
      <c r="C122" s="390" t="s">
        <v>3379</v>
      </c>
      <c r="D122" s="390" t="s">
        <v>845</v>
      </c>
      <c r="E122" s="390" t="s">
        <v>802</v>
      </c>
      <c r="F122" s="390" t="s">
        <v>2349</v>
      </c>
      <c r="G122" s="390" t="s">
        <v>4719</v>
      </c>
    </row>
    <row r="123" spans="1:7" x14ac:dyDescent="0.45">
      <c r="A123" s="391">
        <v>91266</v>
      </c>
      <c r="B123" s="390" t="s">
        <v>70</v>
      </c>
      <c r="C123" s="390" t="s">
        <v>1351</v>
      </c>
      <c r="D123" s="390" t="s">
        <v>1503</v>
      </c>
      <c r="E123" s="390" t="s">
        <v>407</v>
      </c>
      <c r="F123" s="390" t="s">
        <v>1931</v>
      </c>
      <c r="G123" s="390" t="s">
        <v>2539</v>
      </c>
    </row>
    <row r="124" spans="1:7" x14ac:dyDescent="0.45">
      <c r="A124" s="391">
        <v>91308</v>
      </c>
      <c r="B124" s="390" t="s">
        <v>100</v>
      </c>
      <c r="C124" s="390" t="s">
        <v>2985</v>
      </c>
      <c r="D124" s="390" t="s">
        <v>508</v>
      </c>
      <c r="E124" s="390" t="s">
        <v>430</v>
      </c>
      <c r="F124" s="390" t="s">
        <v>1982</v>
      </c>
      <c r="G124" s="390" t="s">
        <v>2564</v>
      </c>
    </row>
    <row r="125" spans="1:7" x14ac:dyDescent="0.45">
      <c r="A125" s="391">
        <v>91357</v>
      </c>
      <c r="B125" s="390" t="s">
        <v>546</v>
      </c>
      <c r="C125" s="390" t="s">
        <v>2942</v>
      </c>
      <c r="D125" s="390" t="s">
        <v>547</v>
      </c>
      <c r="E125" s="390" t="s">
        <v>548</v>
      </c>
      <c r="F125" s="390" t="s">
        <v>2041</v>
      </c>
      <c r="G125" s="390" t="s">
        <v>2610</v>
      </c>
    </row>
    <row r="126" spans="1:7" x14ac:dyDescent="0.45">
      <c r="A126" s="391">
        <v>91374</v>
      </c>
      <c r="B126" s="390" t="s">
        <v>42</v>
      </c>
      <c r="C126" s="390" t="s">
        <v>1358</v>
      </c>
      <c r="D126" s="390" t="s">
        <v>393</v>
      </c>
      <c r="E126" s="390" t="s">
        <v>375</v>
      </c>
      <c r="F126" s="390" t="s">
        <v>1872</v>
      </c>
      <c r="G126" s="390" t="s">
        <v>4720</v>
      </c>
    </row>
    <row r="127" spans="1:7" x14ac:dyDescent="0.45">
      <c r="A127" s="391">
        <v>91401</v>
      </c>
      <c r="B127" s="390" t="s">
        <v>4347</v>
      </c>
      <c r="C127" s="390" t="s">
        <v>2907</v>
      </c>
      <c r="D127" s="390" t="s">
        <v>422</v>
      </c>
      <c r="E127" s="390" t="s">
        <v>415</v>
      </c>
      <c r="F127" s="390" t="s">
        <v>1907</v>
      </c>
      <c r="G127" s="390" t="s">
        <v>2525</v>
      </c>
    </row>
    <row r="128" spans="1:7" x14ac:dyDescent="0.45">
      <c r="A128" s="391">
        <v>91414</v>
      </c>
      <c r="B128" s="390" t="s">
        <v>261</v>
      </c>
      <c r="C128" s="390" t="s">
        <v>3331</v>
      </c>
      <c r="D128" s="390" t="s">
        <v>784</v>
      </c>
      <c r="E128" s="390" t="s">
        <v>454</v>
      </c>
      <c r="F128" s="390" t="s">
        <v>2297</v>
      </c>
      <c r="G128" s="390" t="s">
        <v>2725</v>
      </c>
    </row>
    <row r="129" spans="1:7" x14ac:dyDescent="0.45">
      <c r="A129" s="391">
        <v>91440</v>
      </c>
      <c r="B129" s="390" t="s">
        <v>4331</v>
      </c>
      <c r="C129" s="390" t="s">
        <v>4721</v>
      </c>
      <c r="D129" s="390" t="s">
        <v>4722</v>
      </c>
      <c r="E129" s="390" t="s">
        <v>363</v>
      </c>
      <c r="F129" s="390" t="s">
        <v>4723</v>
      </c>
      <c r="G129" s="390" t="s">
        <v>4724</v>
      </c>
    </row>
    <row r="130" spans="1:7" x14ac:dyDescent="0.45">
      <c r="A130" s="391">
        <v>91453</v>
      </c>
      <c r="B130" s="390" t="s">
        <v>4326</v>
      </c>
      <c r="C130" s="390" t="s">
        <v>4725</v>
      </c>
      <c r="D130" s="390" t="s">
        <v>4726</v>
      </c>
      <c r="E130" s="390" t="s">
        <v>430</v>
      </c>
      <c r="F130" s="390" t="s">
        <v>4727</v>
      </c>
      <c r="G130" s="390" t="s">
        <v>4728</v>
      </c>
    </row>
    <row r="131" spans="1:7" x14ac:dyDescent="0.45">
      <c r="A131" s="391">
        <v>91466</v>
      </c>
      <c r="B131" s="390" t="s">
        <v>4320</v>
      </c>
      <c r="C131" s="390" t="s">
        <v>4729</v>
      </c>
      <c r="D131" s="390" t="s">
        <v>4730</v>
      </c>
      <c r="E131" s="390" t="s">
        <v>542</v>
      </c>
      <c r="F131" s="390" t="s">
        <v>4731</v>
      </c>
      <c r="G131" s="390" t="s">
        <v>4732</v>
      </c>
    </row>
    <row r="132" spans="1:7" x14ac:dyDescent="0.45">
      <c r="A132" s="391">
        <v>91473</v>
      </c>
      <c r="B132" s="390" t="s">
        <v>194</v>
      </c>
      <c r="C132" s="390" t="s">
        <v>3161</v>
      </c>
      <c r="D132" s="390" t="s">
        <v>641</v>
      </c>
      <c r="E132" s="390" t="s">
        <v>456</v>
      </c>
      <c r="F132" s="390" t="s">
        <v>2144</v>
      </c>
      <c r="G132" s="390" t="s">
        <v>4733</v>
      </c>
    </row>
    <row r="133" spans="1:7" x14ac:dyDescent="0.45">
      <c r="A133" s="391">
        <v>91474</v>
      </c>
      <c r="B133" s="390" t="s">
        <v>4314</v>
      </c>
      <c r="C133" s="390" t="s">
        <v>3202</v>
      </c>
      <c r="D133" s="390" t="s">
        <v>754</v>
      </c>
      <c r="E133" s="390" t="s">
        <v>695</v>
      </c>
      <c r="F133" s="390" t="s">
        <v>2191</v>
      </c>
      <c r="G133" s="390" t="s">
        <v>4734</v>
      </c>
    </row>
    <row r="134" spans="1:7" x14ac:dyDescent="0.45">
      <c r="A134" s="391">
        <v>91496</v>
      </c>
      <c r="B134" s="390" t="s">
        <v>344</v>
      </c>
      <c r="C134" s="390" t="s">
        <v>2803</v>
      </c>
      <c r="D134" s="390" t="s">
        <v>345</v>
      </c>
      <c r="E134" s="390" t="s">
        <v>5</v>
      </c>
      <c r="F134" s="390" t="s">
        <v>1823</v>
      </c>
      <c r="G134" s="390" t="s">
        <v>4735</v>
      </c>
    </row>
    <row r="135" spans="1:7" x14ac:dyDescent="0.45">
      <c r="A135" s="391">
        <v>91497</v>
      </c>
      <c r="B135" s="390" t="s">
        <v>4301</v>
      </c>
      <c r="C135" s="390" t="s">
        <v>4736</v>
      </c>
      <c r="D135" s="390" t="s">
        <v>4737</v>
      </c>
      <c r="E135" s="390" t="s">
        <v>370</v>
      </c>
      <c r="F135" s="390" t="s">
        <v>4738</v>
      </c>
      <c r="G135" s="390" t="s">
        <v>4739</v>
      </c>
    </row>
    <row r="136" spans="1:7" x14ac:dyDescent="0.45">
      <c r="A136" s="391">
        <v>91513</v>
      </c>
      <c r="B136" s="390" t="s">
        <v>4293</v>
      </c>
      <c r="C136" s="390" t="s">
        <v>4740</v>
      </c>
      <c r="D136" s="390" t="s">
        <v>4741</v>
      </c>
      <c r="E136" s="390" t="s">
        <v>387</v>
      </c>
      <c r="F136" s="390" t="s">
        <v>4742</v>
      </c>
      <c r="G136" s="390" t="s">
        <v>4743</v>
      </c>
    </row>
    <row r="137" spans="1:7" x14ac:dyDescent="0.45">
      <c r="A137" s="391">
        <v>91516</v>
      </c>
      <c r="B137" s="390" t="s">
        <v>123</v>
      </c>
      <c r="C137" s="390" t="s">
        <v>2886</v>
      </c>
      <c r="D137" s="390" t="s">
        <v>1536</v>
      </c>
      <c r="E137" s="390" t="s">
        <v>430</v>
      </c>
      <c r="F137" s="390" t="s">
        <v>2078</v>
      </c>
      <c r="G137" s="390" t="s">
        <v>4744</v>
      </c>
    </row>
    <row r="138" spans="1:7" x14ac:dyDescent="0.45">
      <c r="A138" s="391">
        <v>91546</v>
      </c>
      <c r="B138" s="390" t="s">
        <v>4280</v>
      </c>
      <c r="C138" s="390" t="s">
        <v>4745</v>
      </c>
      <c r="D138" s="390" t="s">
        <v>4746</v>
      </c>
      <c r="E138" s="390" t="s">
        <v>416</v>
      </c>
      <c r="F138" s="390" t="s">
        <v>4747</v>
      </c>
      <c r="G138" s="390" t="s">
        <v>4748</v>
      </c>
    </row>
    <row r="139" spans="1:7" x14ac:dyDescent="0.45">
      <c r="A139" s="391">
        <v>91557</v>
      </c>
      <c r="B139" s="390" t="s">
        <v>4275</v>
      </c>
      <c r="C139" s="390" t="s">
        <v>4749</v>
      </c>
      <c r="D139" s="390" t="s">
        <v>4750</v>
      </c>
      <c r="E139" s="390" t="s">
        <v>569</v>
      </c>
      <c r="F139" s="390" t="s">
        <v>4751</v>
      </c>
      <c r="G139" s="390" t="s">
        <v>4752</v>
      </c>
    </row>
    <row r="140" spans="1:7" x14ac:dyDescent="0.45">
      <c r="A140" s="391">
        <v>91574</v>
      </c>
      <c r="B140" s="390" t="s">
        <v>317</v>
      </c>
      <c r="C140" s="390" t="s">
        <v>3420</v>
      </c>
      <c r="D140" s="390" t="s">
        <v>876</v>
      </c>
      <c r="E140" s="390" t="s">
        <v>860</v>
      </c>
      <c r="F140" s="390" t="s">
        <v>2388</v>
      </c>
      <c r="G140" s="390" t="s">
        <v>4753</v>
      </c>
    </row>
    <row r="141" spans="1:7" x14ac:dyDescent="0.45">
      <c r="A141" s="391">
        <v>91578</v>
      </c>
      <c r="B141" s="390" t="s">
        <v>4259</v>
      </c>
      <c r="C141" s="390" t="s">
        <v>4754</v>
      </c>
      <c r="D141" s="390" t="s">
        <v>4755</v>
      </c>
      <c r="E141" s="390" t="s">
        <v>848</v>
      </c>
      <c r="F141" s="390" t="s">
        <v>4756</v>
      </c>
      <c r="G141" s="390" t="s">
        <v>4757</v>
      </c>
    </row>
    <row r="142" spans="1:7" x14ac:dyDescent="0.45">
      <c r="A142" s="391">
        <v>91592</v>
      </c>
      <c r="B142" s="390" t="s">
        <v>146</v>
      </c>
      <c r="C142" s="390" t="s">
        <v>3098</v>
      </c>
      <c r="D142" s="390" t="s">
        <v>577</v>
      </c>
      <c r="E142" s="390" t="s">
        <v>576</v>
      </c>
      <c r="F142" s="390" t="s">
        <v>2083</v>
      </c>
      <c r="G142" s="390" t="s">
        <v>2626</v>
      </c>
    </row>
    <row r="143" spans="1:7" x14ac:dyDescent="0.45">
      <c r="A143" s="391">
        <v>91601</v>
      </c>
      <c r="B143" s="390" t="s">
        <v>4250</v>
      </c>
      <c r="C143" s="390" t="s">
        <v>4758</v>
      </c>
      <c r="D143" s="390" t="s">
        <v>4759</v>
      </c>
      <c r="E143" s="390" t="s">
        <v>426</v>
      </c>
      <c r="F143" s="390" t="s">
        <v>4760</v>
      </c>
      <c r="G143" s="390" t="s">
        <v>4761</v>
      </c>
    </row>
    <row r="144" spans="1:7" x14ac:dyDescent="0.45">
      <c r="A144" s="391">
        <v>91618</v>
      </c>
      <c r="B144" s="390" t="s">
        <v>4239</v>
      </c>
      <c r="C144" s="390" t="s">
        <v>4762</v>
      </c>
      <c r="D144" s="390" t="s">
        <v>4763</v>
      </c>
      <c r="E144" s="390" t="s">
        <v>866</v>
      </c>
      <c r="F144" s="390" t="s">
        <v>4764</v>
      </c>
      <c r="G144" s="390" t="s">
        <v>4765</v>
      </c>
    </row>
    <row r="145" spans="1:7" x14ac:dyDescent="0.45">
      <c r="A145" s="391">
        <v>91639</v>
      </c>
      <c r="B145" s="390" t="s">
        <v>4227</v>
      </c>
      <c r="C145" s="390" t="s">
        <v>4766</v>
      </c>
      <c r="D145" s="390" t="s">
        <v>4767</v>
      </c>
      <c r="E145" s="390" t="s">
        <v>658</v>
      </c>
      <c r="F145" s="390" t="s">
        <v>4768</v>
      </c>
      <c r="G145" s="390" t="s">
        <v>4769</v>
      </c>
    </row>
    <row r="146" spans="1:7" x14ac:dyDescent="0.45">
      <c r="A146" s="391">
        <v>91673</v>
      </c>
      <c r="B146" s="390" t="s">
        <v>4201</v>
      </c>
      <c r="C146" s="390" t="s">
        <v>4770</v>
      </c>
      <c r="D146" s="390" t="s">
        <v>4771</v>
      </c>
      <c r="E146" s="390" t="s">
        <v>430</v>
      </c>
      <c r="F146" s="390" t="s">
        <v>4772</v>
      </c>
      <c r="G146" s="390" t="s">
        <v>4773</v>
      </c>
    </row>
    <row r="147" spans="1:7" x14ac:dyDescent="0.45">
      <c r="A147" s="391">
        <v>91713</v>
      </c>
      <c r="B147" s="390" t="s">
        <v>4177</v>
      </c>
      <c r="C147" s="390" t="s">
        <v>4774</v>
      </c>
      <c r="D147" s="390" t="s">
        <v>4775</v>
      </c>
      <c r="E147" s="390" t="s">
        <v>5</v>
      </c>
      <c r="F147" s="390" t="s">
        <v>4776</v>
      </c>
      <c r="G147" s="390" t="s">
        <v>4777</v>
      </c>
    </row>
    <row r="148" spans="1:7" x14ac:dyDescent="0.45">
      <c r="A148" s="391">
        <v>91738</v>
      </c>
      <c r="B148" s="390" t="s">
        <v>4160</v>
      </c>
      <c r="C148" s="390" t="s">
        <v>4778</v>
      </c>
      <c r="D148" s="390" t="s">
        <v>4779</v>
      </c>
      <c r="E148" s="390" t="s">
        <v>456</v>
      </c>
      <c r="F148" s="390" t="s">
        <v>4780</v>
      </c>
      <c r="G148" s="390" t="s">
        <v>4781</v>
      </c>
    </row>
    <row r="149" spans="1:7" x14ac:dyDescent="0.45">
      <c r="A149" s="391">
        <v>91757</v>
      </c>
      <c r="B149" s="390" t="s">
        <v>4151</v>
      </c>
      <c r="C149" s="390" t="s">
        <v>4782</v>
      </c>
      <c r="D149" s="390" t="s">
        <v>4783</v>
      </c>
      <c r="E149" s="390" t="s">
        <v>668</v>
      </c>
      <c r="F149" s="390" t="s">
        <v>4784</v>
      </c>
      <c r="G149" s="390" t="s">
        <v>4785</v>
      </c>
    </row>
    <row r="150" spans="1:7" x14ac:dyDescent="0.45">
      <c r="A150" s="391">
        <v>91773</v>
      </c>
      <c r="B150" s="390" t="s">
        <v>1579</v>
      </c>
      <c r="C150" s="390" t="s">
        <v>4786</v>
      </c>
      <c r="D150" s="390" t="s">
        <v>4787</v>
      </c>
      <c r="E150" s="390" t="s">
        <v>860</v>
      </c>
      <c r="F150" s="390" t="s">
        <v>4788</v>
      </c>
      <c r="G150" s="390" t="s">
        <v>4789</v>
      </c>
    </row>
    <row r="151" spans="1:7" x14ac:dyDescent="0.45">
      <c r="A151" s="391">
        <v>91795</v>
      </c>
      <c r="B151" s="390" t="s">
        <v>4127</v>
      </c>
      <c r="C151" s="390" t="s">
        <v>4790</v>
      </c>
      <c r="D151" s="390" t="s">
        <v>4791</v>
      </c>
      <c r="E151" s="390" t="s">
        <v>892</v>
      </c>
      <c r="F151" s="390" t="s">
        <v>4792</v>
      </c>
      <c r="G151" s="390" t="s">
        <v>4793</v>
      </c>
    </row>
    <row r="152" spans="1:7" x14ac:dyDescent="0.45">
      <c r="A152" s="391">
        <v>91801</v>
      </c>
      <c r="B152" s="390" t="s">
        <v>304</v>
      </c>
      <c r="C152" s="390" t="s">
        <v>3401</v>
      </c>
      <c r="D152" s="390" t="s">
        <v>2363</v>
      </c>
      <c r="E152" s="390" t="s">
        <v>848</v>
      </c>
      <c r="F152" s="390" t="s">
        <v>2364</v>
      </c>
      <c r="G152" s="390" t="s">
        <v>4794</v>
      </c>
    </row>
    <row r="153" spans="1:7" x14ac:dyDescent="0.45">
      <c r="A153" s="391">
        <v>91808</v>
      </c>
      <c r="B153" s="390" t="s">
        <v>4120</v>
      </c>
      <c r="C153" s="390" t="s">
        <v>4795</v>
      </c>
      <c r="D153" s="390" t="s">
        <v>4796</v>
      </c>
      <c r="E153" s="390" t="s">
        <v>892</v>
      </c>
      <c r="F153" s="390" t="s">
        <v>4797</v>
      </c>
      <c r="G153" s="390" t="s">
        <v>4798</v>
      </c>
    </row>
    <row r="154" spans="1:7" x14ac:dyDescent="0.45">
      <c r="A154" s="391">
        <v>91849</v>
      </c>
      <c r="B154" s="390" t="s">
        <v>290</v>
      </c>
      <c r="C154" s="390" t="s">
        <v>3374</v>
      </c>
      <c r="D154" s="390" t="s">
        <v>1586</v>
      </c>
      <c r="E154" s="390" t="s">
        <v>840</v>
      </c>
      <c r="F154" s="390" t="s">
        <v>2344</v>
      </c>
      <c r="G154" s="390" t="s">
        <v>4799</v>
      </c>
    </row>
    <row r="155" spans="1:7" x14ac:dyDescent="0.45">
      <c r="A155" s="391">
        <v>91852</v>
      </c>
      <c r="B155" s="390" t="s">
        <v>277</v>
      </c>
      <c r="C155" s="390" t="s">
        <v>3362</v>
      </c>
      <c r="D155" s="390" t="s">
        <v>820</v>
      </c>
      <c r="E155" s="390" t="s">
        <v>798</v>
      </c>
      <c r="F155" s="390" t="s">
        <v>2327</v>
      </c>
      <c r="G155" s="390" t="s">
        <v>4800</v>
      </c>
    </row>
    <row r="156" spans="1:7" x14ac:dyDescent="0.45">
      <c r="A156" s="391">
        <v>91882</v>
      </c>
      <c r="B156" s="390" t="s">
        <v>4074</v>
      </c>
      <c r="C156" s="390" t="s">
        <v>4801</v>
      </c>
      <c r="D156" s="390" t="s">
        <v>4802</v>
      </c>
      <c r="E156" s="390" t="s">
        <v>658</v>
      </c>
      <c r="F156" s="390" t="s">
        <v>4803</v>
      </c>
      <c r="G156" s="390" t="s">
        <v>4804</v>
      </c>
    </row>
    <row r="157" spans="1:7" x14ac:dyDescent="0.45">
      <c r="A157" s="391">
        <v>91895</v>
      </c>
      <c r="B157" s="390" t="s">
        <v>187</v>
      </c>
      <c r="C157" s="390" t="s">
        <v>3174</v>
      </c>
      <c r="D157" s="390" t="s">
        <v>636</v>
      </c>
      <c r="E157" s="390" t="s">
        <v>456</v>
      </c>
      <c r="F157" s="390" t="s">
        <v>2158</v>
      </c>
      <c r="G157" s="390" t="s">
        <v>4805</v>
      </c>
    </row>
    <row r="158" spans="1:7" x14ac:dyDescent="0.45">
      <c r="A158" s="391">
        <v>91906</v>
      </c>
      <c r="B158" s="390" t="s">
        <v>4057</v>
      </c>
      <c r="C158" s="390" t="s">
        <v>4806</v>
      </c>
      <c r="D158" s="390" t="s">
        <v>4807</v>
      </c>
      <c r="E158" s="390" t="s">
        <v>542</v>
      </c>
      <c r="F158" s="390" t="s">
        <v>4808</v>
      </c>
      <c r="G158" s="390" t="s">
        <v>4809</v>
      </c>
    </row>
    <row r="159" spans="1:7" x14ac:dyDescent="0.45">
      <c r="A159" s="391">
        <v>91916</v>
      </c>
      <c r="B159" s="390" t="s">
        <v>1645</v>
      </c>
      <c r="C159" s="390" t="s">
        <v>3045</v>
      </c>
      <c r="D159" s="390" t="s">
        <v>1644</v>
      </c>
      <c r="E159" s="390" t="s">
        <v>387</v>
      </c>
      <c r="F159" s="390" t="s">
        <v>3044</v>
      </c>
      <c r="G159" s="390" t="s">
        <v>4810</v>
      </c>
    </row>
    <row r="160" spans="1:7" x14ac:dyDescent="0.45">
      <c r="A160" s="391">
        <v>91917</v>
      </c>
      <c r="B160" s="390" t="s">
        <v>4051</v>
      </c>
      <c r="C160" s="390" t="s">
        <v>4811</v>
      </c>
      <c r="D160" s="390" t="s">
        <v>4812</v>
      </c>
      <c r="E160" s="390" t="s">
        <v>426</v>
      </c>
      <c r="F160" s="390" t="s">
        <v>4813</v>
      </c>
      <c r="G160" s="390" t="s">
        <v>4814</v>
      </c>
    </row>
    <row r="161" spans="1:7" x14ac:dyDescent="0.45">
      <c r="A161" s="391">
        <v>91928</v>
      </c>
      <c r="B161" s="390" t="s">
        <v>4044</v>
      </c>
      <c r="C161" s="390" t="s">
        <v>4815</v>
      </c>
      <c r="D161" s="390" t="s">
        <v>4816</v>
      </c>
      <c r="E161" s="390" t="s">
        <v>456</v>
      </c>
      <c r="F161" s="390" t="s">
        <v>4817</v>
      </c>
      <c r="G161" s="390" t="s">
        <v>4818</v>
      </c>
    </row>
    <row r="162" spans="1:7" x14ac:dyDescent="0.45">
      <c r="A162" s="391">
        <v>91932</v>
      </c>
      <c r="B162" s="390" t="s">
        <v>4041</v>
      </c>
      <c r="C162" s="390" t="s">
        <v>4819</v>
      </c>
      <c r="D162" s="390" t="s">
        <v>4820</v>
      </c>
      <c r="E162" s="390" t="s">
        <v>679</v>
      </c>
      <c r="F162" s="390" t="s">
        <v>4821</v>
      </c>
      <c r="G162" s="390" t="s">
        <v>4822</v>
      </c>
    </row>
    <row r="163" spans="1:7" x14ac:dyDescent="0.45">
      <c r="A163" s="391">
        <v>91940</v>
      </c>
      <c r="B163" s="390" t="s">
        <v>4034</v>
      </c>
      <c r="C163" s="390" t="s">
        <v>4823</v>
      </c>
      <c r="D163" s="390" t="s">
        <v>4824</v>
      </c>
      <c r="E163" s="390" t="s">
        <v>370</v>
      </c>
      <c r="F163" s="390" t="s">
        <v>4825</v>
      </c>
      <c r="G163" s="390" t="s">
        <v>4826</v>
      </c>
    </row>
    <row r="164" spans="1:7" x14ac:dyDescent="0.45">
      <c r="A164" s="391">
        <v>91995</v>
      </c>
      <c r="B164" s="390" t="s">
        <v>3990</v>
      </c>
      <c r="C164" s="390" t="s">
        <v>4827</v>
      </c>
      <c r="D164" s="390" t="s">
        <v>4828</v>
      </c>
      <c r="E164" s="390" t="s">
        <v>879</v>
      </c>
      <c r="F164" s="390" t="s">
        <v>4829</v>
      </c>
      <c r="G164" s="390" t="s">
        <v>4830</v>
      </c>
    </row>
    <row r="165" spans="1:7" x14ac:dyDescent="0.45">
      <c r="A165" s="391">
        <v>92002</v>
      </c>
      <c r="B165" s="390" t="s">
        <v>3983</v>
      </c>
      <c r="C165" s="390" t="s">
        <v>4831</v>
      </c>
      <c r="D165" s="390" t="s">
        <v>4832</v>
      </c>
      <c r="E165" s="390" t="s">
        <v>375</v>
      </c>
      <c r="F165" s="390" t="s">
        <v>4833</v>
      </c>
      <c r="G165" s="390" t="s">
        <v>4834</v>
      </c>
    </row>
    <row r="166" spans="1:7" x14ac:dyDescent="0.45">
      <c r="A166" s="391">
        <v>92015</v>
      </c>
      <c r="B166" s="390" t="s">
        <v>3974</v>
      </c>
      <c r="C166" s="390" t="s">
        <v>4835</v>
      </c>
      <c r="D166" s="390" t="s">
        <v>4836</v>
      </c>
      <c r="E166" s="390" t="s">
        <v>607</v>
      </c>
      <c r="F166" s="390" t="s">
        <v>4837</v>
      </c>
      <c r="G166" s="390" t="s">
        <v>4838</v>
      </c>
    </row>
    <row r="167" spans="1:7" x14ac:dyDescent="0.45">
      <c r="A167" s="391">
        <v>92044</v>
      </c>
      <c r="B167" s="390" t="s">
        <v>706</v>
      </c>
      <c r="C167" s="390" t="s">
        <v>3312</v>
      </c>
      <c r="D167" s="390" t="s">
        <v>707</v>
      </c>
      <c r="E167" s="390" t="s">
        <v>679</v>
      </c>
      <c r="F167" s="390" t="s">
        <v>2234</v>
      </c>
      <c r="G167" s="390" t="s">
        <v>4839</v>
      </c>
    </row>
    <row r="168" spans="1:7" x14ac:dyDescent="0.45">
      <c r="A168" s="391">
        <v>92063</v>
      </c>
      <c r="B168" s="390" t="s">
        <v>3936</v>
      </c>
      <c r="C168" s="390" t="s">
        <v>4840</v>
      </c>
      <c r="D168" s="390" t="s">
        <v>4841</v>
      </c>
      <c r="E168" s="390" t="s">
        <v>5</v>
      </c>
      <c r="F168" s="390" t="s">
        <v>4842</v>
      </c>
      <c r="G168" s="390" t="s">
        <v>4843</v>
      </c>
    </row>
    <row r="169" spans="1:7" x14ac:dyDescent="0.45">
      <c r="A169" s="391">
        <v>92074</v>
      </c>
      <c r="B169" s="390" t="s">
        <v>3930</v>
      </c>
      <c r="C169" s="390" t="s">
        <v>4844</v>
      </c>
      <c r="D169" s="390" t="s">
        <v>4845</v>
      </c>
      <c r="E169" s="390" t="s">
        <v>415</v>
      </c>
      <c r="F169" s="390" t="s">
        <v>4846</v>
      </c>
      <c r="G169" s="390" t="s">
        <v>4847</v>
      </c>
    </row>
    <row r="170" spans="1:7" x14ac:dyDescent="0.45">
      <c r="A170" s="391">
        <v>92102</v>
      </c>
      <c r="B170" s="390" t="s">
        <v>3909</v>
      </c>
      <c r="C170" s="390" t="s">
        <v>4848</v>
      </c>
      <c r="D170" s="390" t="s">
        <v>4849</v>
      </c>
      <c r="E170" s="390" t="s">
        <v>848</v>
      </c>
      <c r="F170" s="390" t="s">
        <v>4850</v>
      </c>
      <c r="G170" s="390" t="s">
        <v>4851</v>
      </c>
    </row>
    <row r="171" spans="1:7" x14ac:dyDescent="0.45">
      <c r="A171" s="391">
        <v>92134</v>
      </c>
      <c r="B171" s="390" t="s">
        <v>2412</v>
      </c>
      <c r="C171" s="390" t="s">
        <v>3465</v>
      </c>
      <c r="D171" s="390" t="s">
        <v>895</v>
      </c>
      <c r="E171" s="390" t="s">
        <v>892</v>
      </c>
      <c r="F171" s="390" t="s">
        <v>2413</v>
      </c>
      <c r="G171" s="390" t="s">
        <v>4852</v>
      </c>
    </row>
    <row r="172" spans="1:7" x14ac:dyDescent="0.45">
      <c r="A172" s="391">
        <v>92176</v>
      </c>
      <c r="B172" s="390" t="s">
        <v>3856</v>
      </c>
      <c r="C172" s="390" t="s">
        <v>4853</v>
      </c>
      <c r="D172" s="390" t="s">
        <v>4854</v>
      </c>
      <c r="E172" s="390" t="s">
        <v>607</v>
      </c>
      <c r="F172" s="390" t="s">
        <v>4855</v>
      </c>
      <c r="G172" s="390" t="s">
        <v>4856</v>
      </c>
    </row>
    <row r="173" spans="1:7" x14ac:dyDescent="0.45">
      <c r="A173" s="391">
        <v>92202</v>
      </c>
      <c r="B173" s="390" t="s">
        <v>3837</v>
      </c>
      <c r="C173" s="390" t="s">
        <v>4857</v>
      </c>
      <c r="D173" s="390" t="s">
        <v>4858</v>
      </c>
      <c r="E173" s="390" t="s">
        <v>430</v>
      </c>
      <c r="F173" s="390" t="s">
        <v>4859</v>
      </c>
      <c r="G173" s="390" t="s">
        <v>4860</v>
      </c>
    </row>
    <row r="174" spans="1:7" x14ac:dyDescent="0.45">
      <c r="A174" s="391">
        <v>92214</v>
      </c>
      <c r="B174" s="390" t="s">
        <v>3829</v>
      </c>
      <c r="C174" s="390" t="s">
        <v>4861</v>
      </c>
      <c r="D174" s="390" t="s">
        <v>4862</v>
      </c>
      <c r="E174" s="390" t="s">
        <v>711</v>
      </c>
      <c r="F174" s="390" t="s">
        <v>4863</v>
      </c>
      <c r="G174" s="390" t="s">
        <v>4864</v>
      </c>
    </row>
    <row r="175" spans="1:7" x14ac:dyDescent="0.45">
      <c r="A175" s="391">
        <v>92220</v>
      </c>
      <c r="B175" s="390" t="s">
        <v>676</v>
      </c>
      <c r="C175" s="390" t="s">
        <v>3218</v>
      </c>
      <c r="D175" s="390" t="s">
        <v>677</v>
      </c>
      <c r="E175" s="390" t="s">
        <v>658</v>
      </c>
      <c r="F175" s="390" t="s">
        <v>2212</v>
      </c>
      <c r="G175" s="390" t="s">
        <v>4865</v>
      </c>
    </row>
    <row r="176" spans="1:7" x14ac:dyDescent="0.45">
      <c r="A176" s="391">
        <v>92221</v>
      </c>
      <c r="B176" s="390" t="s">
        <v>3824</v>
      </c>
      <c r="C176" s="390" t="s">
        <v>4866</v>
      </c>
      <c r="D176" s="390" t="s">
        <v>4867</v>
      </c>
      <c r="E176" s="390" t="s">
        <v>655</v>
      </c>
      <c r="F176" s="390" t="s">
        <v>4868</v>
      </c>
      <c r="G176" s="390" t="s">
        <v>4869</v>
      </c>
    </row>
    <row r="177" spans="1:7" x14ac:dyDescent="0.45">
      <c r="A177" s="391">
        <v>92241</v>
      </c>
      <c r="B177" s="390" t="s">
        <v>3809</v>
      </c>
      <c r="C177" s="390" t="s">
        <v>4870</v>
      </c>
      <c r="D177" s="390" t="s">
        <v>4871</v>
      </c>
      <c r="E177" s="390" t="s">
        <v>610</v>
      </c>
      <c r="F177" s="390" t="s">
        <v>4872</v>
      </c>
      <c r="G177" s="390" t="s">
        <v>4873</v>
      </c>
    </row>
    <row r="178" spans="1:7" x14ac:dyDescent="0.45">
      <c r="A178" s="391">
        <v>92259</v>
      </c>
      <c r="B178" s="390" t="s">
        <v>3794</v>
      </c>
      <c r="C178" s="390" t="s">
        <v>4874</v>
      </c>
      <c r="D178" s="390" t="s">
        <v>4875</v>
      </c>
      <c r="E178" s="390" t="s">
        <v>367</v>
      </c>
      <c r="F178" s="390" t="s">
        <v>4876</v>
      </c>
      <c r="G178" s="390" t="s">
        <v>4877</v>
      </c>
    </row>
    <row r="179" spans="1:7" x14ac:dyDescent="0.45">
      <c r="A179" s="391">
        <v>92295</v>
      </c>
      <c r="B179" s="390" t="s">
        <v>3765</v>
      </c>
      <c r="C179" s="390" t="s">
        <v>4878</v>
      </c>
      <c r="D179" s="390" t="s">
        <v>4879</v>
      </c>
      <c r="E179" s="390" t="s">
        <v>848</v>
      </c>
      <c r="F179" s="390" t="s">
        <v>4880</v>
      </c>
      <c r="G179" s="390" t="s">
        <v>4881</v>
      </c>
    </row>
    <row r="180" spans="1:7" x14ac:dyDescent="0.45">
      <c r="A180" s="391">
        <v>92328</v>
      </c>
      <c r="B180" s="390" t="s">
        <v>3742</v>
      </c>
      <c r="C180" s="390" t="s">
        <v>4882</v>
      </c>
      <c r="D180" s="390" t="s">
        <v>4883</v>
      </c>
      <c r="E180" s="390" t="s">
        <v>410</v>
      </c>
      <c r="F180" s="390" t="s">
        <v>4884</v>
      </c>
      <c r="G180" s="390" t="s">
        <v>4885</v>
      </c>
    </row>
    <row r="181" spans="1:7" x14ac:dyDescent="0.45">
      <c r="A181" s="391">
        <v>92345</v>
      </c>
      <c r="B181" s="390" t="s">
        <v>3730</v>
      </c>
      <c r="C181" s="390" t="s">
        <v>4886</v>
      </c>
      <c r="D181" s="390" t="s">
        <v>4887</v>
      </c>
      <c r="E181" s="390" t="s">
        <v>711</v>
      </c>
      <c r="F181" s="390" t="s">
        <v>4888</v>
      </c>
      <c r="G181" s="390" t="s">
        <v>4889</v>
      </c>
    </row>
    <row r="182" spans="1:7" x14ac:dyDescent="0.45">
      <c r="A182" s="391">
        <v>92351</v>
      </c>
      <c r="B182" s="390" t="s">
        <v>3724</v>
      </c>
      <c r="C182" s="390" t="s">
        <v>4890</v>
      </c>
      <c r="D182" s="390" t="s">
        <v>4891</v>
      </c>
      <c r="E182" s="390" t="s">
        <v>5</v>
      </c>
      <c r="F182" s="390" t="s">
        <v>4892</v>
      </c>
      <c r="G182" s="390" t="s">
        <v>4893</v>
      </c>
    </row>
    <row r="183" spans="1:7" x14ac:dyDescent="0.45">
      <c r="A183" s="391">
        <v>92352</v>
      </c>
      <c r="B183" s="390" t="s">
        <v>3723</v>
      </c>
      <c r="C183" s="390" t="s">
        <v>4894</v>
      </c>
      <c r="D183" s="390" t="s">
        <v>4895</v>
      </c>
      <c r="E183" s="390" t="s">
        <v>864</v>
      </c>
      <c r="F183" s="390" t="s">
        <v>4896</v>
      </c>
      <c r="G183" s="390" t="s">
        <v>4897</v>
      </c>
    </row>
    <row r="184" spans="1:7" x14ac:dyDescent="0.45">
      <c r="A184" s="391">
        <v>92363</v>
      </c>
      <c r="B184" s="390" t="s">
        <v>3713</v>
      </c>
      <c r="C184" s="390" t="s">
        <v>4898</v>
      </c>
      <c r="D184" s="390" t="s">
        <v>4899</v>
      </c>
      <c r="E184" s="390" t="s">
        <v>430</v>
      </c>
      <c r="F184" s="390" t="s">
        <v>4900</v>
      </c>
      <c r="G184" s="390" t="s">
        <v>4901</v>
      </c>
    </row>
    <row r="185" spans="1:7" x14ac:dyDescent="0.45">
      <c r="A185" s="391">
        <v>92365</v>
      </c>
      <c r="B185" s="390" t="s">
        <v>3711</v>
      </c>
      <c r="C185" s="390" t="s">
        <v>4902</v>
      </c>
      <c r="D185" s="390" t="s">
        <v>4903</v>
      </c>
      <c r="E185" s="390" t="s">
        <v>798</v>
      </c>
      <c r="F185" s="390" t="s">
        <v>4904</v>
      </c>
      <c r="G185" s="390" t="s">
        <v>4905</v>
      </c>
    </row>
    <row r="186" spans="1:7" x14ac:dyDescent="0.45">
      <c r="A186" s="391">
        <v>92375</v>
      </c>
      <c r="B186" s="390" t="s">
        <v>3702</v>
      </c>
      <c r="C186" s="390" t="s">
        <v>4906</v>
      </c>
      <c r="D186" s="390" t="s">
        <v>4907</v>
      </c>
      <c r="E186" s="390" t="s">
        <v>456</v>
      </c>
      <c r="F186" s="390" t="s">
        <v>4908</v>
      </c>
      <c r="G186" s="390" t="s">
        <v>4909</v>
      </c>
    </row>
    <row r="187" spans="1:7" x14ac:dyDescent="0.45">
      <c r="A187" s="391">
        <v>92376</v>
      </c>
      <c r="B187" s="390" t="s">
        <v>3701</v>
      </c>
      <c r="C187" s="390" t="s">
        <v>4910</v>
      </c>
      <c r="D187" s="390" t="s">
        <v>4911</v>
      </c>
      <c r="E187" s="390" t="s">
        <v>607</v>
      </c>
      <c r="F187" s="390" t="s">
        <v>4912</v>
      </c>
      <c r="G187" s="390" t="s">
        <v>4913</v>
      </c>
    </row>
    <row r="188" spans="1:7" x14ac:dyDescent="0.45">
      <c r="A188" s="391">
        <v>92378</v>
      </c>
      <c r="B188" s="390" t="s">
        <v>3699</v>
      </c>
      <c r="C188" s="390" t="s">
        <v>4914</v>
      </c>
      <c r="D188" s="390" t="s">
        <v>4915</v>
      </c>
      <c r="E188" s="390" t="s">
        <v>5</v>
      </c>
      <c r="F188" s="390" t="s">
        <v>4916</v>
      </c>
      <c r="G188" s="390" t="s">
        <v>4917</v>
      </c>
    </row>
    <row r="189" spans="1:7" x14ac:dyDescent="0.45">
      <c r="A189" s="391">
        <v>92404</v>
      </c>
      <c r="B189" s="390" t="s">
        <v>3677</v>
      </c>
      <c r="C189" s="390" t="s">
        <v>4918</v>
      </c>
      <c r="D189" s="390" t="s">
        <v>4919</v>
      </c>
      <c r="E189" s="390" t="s">
        <v>430</v>
      </c>
      <c r="F189" s="390" t="s">
        <v>4920</v>
      </c>
      <c r="G189" s="390" t="s">
        <v>4921</v>
      </c>
    </row>
    <row r="190" spans="1:7" x14ac:dyDescent="0.45">
      <c r="A190" s="391">
        <v>92412</v>
      </c>
      <c r="B190" s="390" t="s">
        <v>3670</v>
      </c>
      <c r="C190" s="390" t="s">
        <v>4922</v>
      </c>
      <c r="D190" s="390" t="s">
        <v>4923</v>
      </c>
      <c r="E190" s="390" t="s">
        <v>658</v>
      </c>
      <c r="F190" s="390" t="s">
        <v>4924</v>
      </c>
      <c r="G190" s="390" t="s">
        <v>4925</v>
      </c>
    </row>
    <row r="191" spans="1:7" x14ac:dyDescent="0.45">
      <c r="A191" s="391">
        <v>92415</v>
      </c>
      <c r="B191" s="390" t="s">
        <v>3667</v>
      </c>
      <c r="C191" s="390" t="s">
        <v>4926</v>
      </c>
      <c r="D191" s="390" t="s">
        <v>4927</v>
      </c>
      <c r="E191" s="390" t="s">
        <v>711</v>
      </c>
      <c r="F191" s="390" t="s">
        <v>4928</v>
      </c>
      <c r="G191" s="390" t="s">
        <v>4929</v>
      </c>
    </row>
    <row r="192" spans="1:7" x14ac:dyDescent="0.45">
      <c r="A192" s="391">
        <v>92422</v>
      </c>
      <c r="B192" s="390" t="s">
        <v>3661</v>
      </c>
      <c r="C192" s="390" t="s">
        <v>4930</v>
      </c>
      <c r="D192" s="390" t="s">
        <v>4931</v>
      </c>
      <c r="E192" s="390" t="s">
        <v>456</v>
      </c>
      <c r="F192" s="390" t="s">
        <v>4932</v>
      </c>
      <c r="G192" s="390" t="s">
        <v>4933</v>
      </c>
    </row>
    <row r="193" spans="1:7" x14ac:dyDescent="0.45">
      <c r="A193" s="391">
        <v>92457</v>
      </c>
      <c r="B193" s="390" t="s">
        <v>3630</v>
      </c>
      <c r="C193" s="390" t="s">
        <v>4934</v>
      </c>
      <c r="D193" s="390" t="s">
        <v>4935</v>
      </c>
      <c r="E193" s="390" t="s">
        <v>370</v>
      </c>
      <c r="F193" s="390" t="s">
        <v>4936</v>
      </c>
      <c r="G193" s="390" t="s">
        <v>4937</v>
      </c>
    </row>
    <row r="194" spans="1:7" x14ac:dyDescent="0.45">
      <c r="A194" s="391">
        <v>91141</v>
      </c>
      <c r="B194" s="390" t="s">
        <v>22</v>
      </c>
      <c r="C194" s="390" t="s">
        <v>2832</v>
      </c>
      <c r="D194" s="390" t="s">
        <v>360</v>
      </c>
      <c r="E194" s="390" t="s">
        <v>358</v>
      </c>
      <c r="F194" s="390" t="s">
        <v>1838</v>
      </c>
      <c r="G194" s="390" t="s">
        <v>4938</v>
      </c>
    </row>
    <row r="195" spans="1:7" x14ac:dyDescent="0.45">
      <c r="A195" s="391">
        <v>91143</v>
      </c>
      <c r="B195" s="390" t="s">
        <v>285</v>
      </c>
      <c r="C195" s="390" t="s">
        <v>3370</v>
      </c>
      <c r="D195" s="390" t="s">
        <v>832</v>
      </c>
      <c r="E195" s="390" t="s">
        <v>787</v>
      </c>
      <c r="F195" s="390" t="s">
        <v>2340</v>
      </c>
      <c r="G195" s="390" t="s">
        <v>4939</v>
      </c>
    </row>
    <row r="196" spans="1:7" x14ac:dyDescent="0.45">
      <c r="A196" s="391">
        <v>91150</v>
      </c>
      <c r="B196" s="390" t="s">
        <v>264</v>
      </c>
      <c r="C196" s="390" t="s">
        <v>3337</v>
      </c>
      <c r="D196" s="390" t="s">
        <v>789</v>
      </c>
      <c r="E196" s="390" t="s">
        <v>454</v>
      </c>
      <c r="F196" s="390" t="s">
        <v>2302</v>
      </c>
      <c r="G196" s="390" t="s">
        <v>4940</v>
      </c>
    </row>
    <row r="197" spans="1:7" x14ac:dyDescent="0.45">
      <c r="A197" s="391">
        <v>91155</v>
      </c>
      <c r="B197" s="390" t="s">
        <v>4419</v>
      </c>
      <c r="C197" s="390" t="s">
        <v>4941</v>
      </c>
      <c r="D197" s="390" t="s">
        <v>4942</v>
      </c>
      <c r="E197" s="390" t="s">
        <v>432</v>
      </c>
      <c r="F197" s="390" t="s">
        <v>4943</v>
      </c>
      <c r="G197" s="390" t="s">
        <v>4944</v>
      </c>
    </row>
    <row r="198" spans="1:7" x14ac:dyDescent="0.45">
      <c r="A198" s="391">
        <v>91187</v>
      </c>
      <c r="B198" s="390" t="s">
        <v>280</v>
      </c>
      <c r="C198" s="390" t="s">
        <v>3365</v>
      </c>
      <c r="D198" s="390" t="s">
        <v>824</v>
      </c>
      <c r="E198" s="390" t="s">
        <v>806</v>
      </c>
      <c r="F198" s="390" t="s">
        <v>2329</v>
      </c>
      <c r="G198" s="390" t="s">
        <v>4945</v>
      </c>
    </row>
    <row r="199" spans="1:7" x14ac:dyDescent="0.45">
      <c r="A199" s="391">
        <v>91192</v>
      </c>
      <c r="B199" s="390" t="s">
        <v>4409</v>
      </c>
      <c r="C199" s="390" t="s">
        <v>4946</v>
      </c>
      <c r="D199" s="390" t="s">
        <v>4947</v>
      </c>
      <c r="E199" s="390" t="s">
        <v>624</v>
      </c>
      <c r="F199" s="390" t="s">
        <v>4948</v>
      </c>
      <c r="G199" s="390" t="s">
        <v>4949</v>
      </c>
    </row>
    <row r="200" spans="1:7" x14ac:dyDescent="0.45">
      <c r="A200" s="391">
        <v>91220</v>
      </c>
      <c r="B200" s="390" t="s">
        <v>1494</v>
      </c>
      <c r="C200" s="390" t="s">
        <v>3157</v>
      </c>
      <c r="D200" s="390" t="s">
        <v>1493</v>
      </c>
      <c r="E200" s="390" t="s">
        <v>456</v>
      </c>
      <c r="F200" s="390" t="s">
        <v>3156</v>
      </c>
      <c r="G200" s="390" t="s">
        <v>4950</v>
      </c>
    </row>
    <row r="201" spans="1:7" x14ac:dyDescent="0.45">
      <c r="A201" s="391">
        <v>91225</v>
      </c>
      <c r="B201" s="390" t="s">
        <v>4401</v>
      </c>
      <c r="C201" s="390" t="s">
        <v>4951</v>
      </c>
      <c r="D201" s="390" t="s">
        <v>4952</v>
      </c>
      <c r="E201" s="390" t="s">
        <v>607</v>
      </c>
      <c r="F201" s="390" t="s">
        <v>4953</v>
      </c>
      <c r="G201" s="390" t="s">
        <v>4954</v>
      </c>
    </row>
    <row r="202" spans="1:7" x14ac:dyDescent="0.45">
      <c r="A202" s="391">
        <v>91232</v>
      </c>
      <c r="B202" s="390" t="s">
        <v>4396</v>
      </c>
      <c r="C202" s="390" t="s">
        <v>4955</v>
      </c>
      <c r="D202" s="390" t="s">
        <v>4956</v>
      </c>
      <c r="E202" s="390" t="s">
        <v>407</v>
      </c>
      <c r="F202" s="390" t="s">
        <v>4957</v>
      </c>
      <c r="G202" s="390" t="s">
        <v>4958</v>
      </c>
    </row>
    <row r="203" spans="1:7" x14ac:dyDescent="0.45">
      <c r="A203" s="391">
        <v>91269</v>
      </c>
      <c r="B203" s="390" t="s">
        <v>567</v>
      </c>
      <c r="C203" s="390" t="s">
        <v>2979</v>
      </c>
      <c r="D203" s="390" t="s">
        <v>568</v>
      </c>
      <c r="E203" s="390" t="s">
        <v>569</v>
      </c>
      <c r="F203" s="390" t="s">
        <v>2064</v>
      </c>
      <c r="G203" s="390" t="s">
        <v>2776</v>
      </c>
    </row>
    <row r="204" spans="1:7" x14ac:dyDescent="0.45">
      <c r="A204" s="391">
        <v>91278</v>
      </c>
      <c r="B204" s="390" t="s">
        <v>247</v>
      </c>
      <c r="C204" s="390" t="s">
        <v>3253</v>
      </c>
      <c r="D204" s="390" t="s">
        <v>744</v>
      </c>
      <c r="E204" s="390" t="s">
        <v>695</v>
      </c>
      <c r="F204" s="390" t="s">
        <v>2265</v>
      </c>
      <c r="G204" s="390" t="s">
        <v>2685</v>
      </c>
    </row>
    <row r="205" spans="1:7" x14ac:dyDescent="0.45">
      <c r="A205" s="391">
        <v>91290</v>
      </c>
      <c r="B205" s="390" t="s">
        <v>4383</v>
      </c>
      <c r="C205" s="390" t="s">
        <v>4959</v>
      </c>
      <c r="D205" s="390" t="s">
        <v>4960</v>
      </c>
      <c r="E205" s="390" t="s">
        <v>363</v>
      </c>
      <c r="F205" s="390" t="s">
        <v>4961</v>
      </c>
      <c r="G205" s="390" t="s">
        <v>4962</v>
      </c>
    </row>
    <row r="206" spans="1:7" x14ac:dyDescent="0.45">
      <c r="A206" s="391">
        <v>91292</v>
      </c>
      <c r="B206" s="390" t="s">
        <v>4381</v>
      </c>
      <c r="C206" s="390" t="s">
        <v>4963</v>
      </c>
      <c r="D206" s="390" t="s">
        <v>4964</v>
      </c>
      <c r="E206" s="390" t="s">
        <v>879</v>
      </c>
      <c r="F206" s="390" t="s">
        <v>4965</v>
      </c>
      <c r="G206" s="390" t="s">
        <v>4966</v>
      </c>
    </row>
    <row r="207" spans="1:7" x14ac:dyDescent="0.45">
      <c r="A207" s="391">
        <v>91320</v>
      </c>
      <c r="B207" s="390" t="s">
        <v>4375</v>
      </c>
      <c r="C207" s="390" t="s">
        <v>4967</v>
      </c>
      <c r="D207" s="390" t="s">
        <v>4968</v>
      </c>
      <c r="E207" s="390" t="s">
        <v>430</v>
      </c>
      <c r="F207" s="390" t="s">
        <v>4969</v>
      </c>
      <c r="G207" s="390" t="s">
        <v>4970</v>
      </c>
    </row>
    <row r="208" spans="1:7" x14ac:dyDescent="0.45">
      <c r="A208" s="391">
        <v>91328</v>
      </c>
      <c r="B208" s="390" t="s">
        <v>109</v>
      </c>
      <c r="C208" s="390" t="s">
        <v>3010</v>
      </c>
      <c r="D208" s="390" t="s">
        <v>2008</v>
      </c>
      <c r="E208" s="390" t="s">
        <v>430</v>
      </c>
      <c r="F208" s="390" t="s">
        <v>2009</v>
      </c>
      <c r="G208" s="390" t="s">
        <v>2576</v>
      </c>
    </row>
    <row r="209" spans="1:7" x14ac:dyDescent="0.45">
      <c r="A209" s="391">
        <v>91330</v>
      </c>
      <c r="B209" s="390" t="s">
        <v>30</v>
      </c>
      <c r="C209" s="390" t="s">
        <v>2838</v>
      </c>
      <c r="D209" s="390" t="s">
        <v>369</v>
      </c>
      <c r="E209" s="390" t="s">
        <v>370</v>
      </c>
      <c r="F209" s="390" t="s">
        <v>1852</v>
      </c>
      <c r="G209" s="390" t="s">
        <v>2495</v>
      </c>
    </row>
    <row r="210" spans="1:7" x14ac:dyDescent="0.45">
      <c r="A210" s="391">
        <v>91336</v>
      </c>
      <c r="B210" s="390" t="s">
        <v>896</v>
      </c>
      <c r="C210" s="390" t="s">
        <v>3485</v>
      </c>
      <c r="D210" s="390" t="s">
        <v>897</v>
      </c>
      <c r="E210" s="390" t="s">
        <v>451</v>
      </c>
      <c r="F210" s="390" t="s">
        <v>2417</v>
      </c>
      <c r="G210" s="390" t="s">
        <v>4971</v>
      </c>
    </row>
    <row r="211" spans="1:7" x14ac:dyDescent="0.45">
      <c r="A211" s="391">
        <v>91365</v>
      </c>
      <c r="B211" s="390" t="s">
        <v>4360</v>
      </c>
      <c r="C211" s="390" t="s">
        <v>4972</v>
      </c>
      <c r="D211" s="390" t="s">
        <v>4973</v>
      </c>
      <c r="E211" s="390" t="s">
        <v>798</v>
      </c>
      <c r="F211" s="390" t="s">
        <v>4974</v>
      </c>
      <c r="G211" s="390" t="s">
        <v>4975</v>
      </c>
    </row>
    <row r="212" spans="1:7" x14ac:dyDescent="0.45">
      <c r="A212" s="391">
        <v>91375</v>
      </c>
      <c r="B212" s="390" t="s">
        <v>4358</v>
      </c>
      <c r="C212" s="390" t="s">
        <v>4976</v>
      </c>
      <c r="D212" s="390" t="s">
        <v>4977</v>
      </c>
      <c r="E212" s="390" t="s">
        <v>410</v>
      </c>
      <c r="F212" s="390" t="s">
        <v>4978</v>
      </c>
      <c r="G212" s="390" t="s">
        <v>4979</v>
      </c>
    </row>
    <row r="213" spans="1:7" x14ac:dyDescent="0.45">
      <c r="A213" s="391">
        <v>91404</v>
      </c>
      <c r="B213" s="390" t="s">
        <v>26</v>
      </c>
      <c r="C213" s="390" t="s">
        <v>2857</v>
      </c>
      <c r="D213" s="390" t="s">
        <v>1638</v>
      </c>
      <c r="E213" s="390" t="s">
        <v>363</v>
      </c>
      <c r="F213" s="390" t="s">
        <v>1844</v>
      </c>
      <c r="G213" s="390" t="s">
        <v>4980</v>
      </c>
    </row>
    <row r="214" spans="1:7" x14ac:dyDescent="0.45">
      <c r="A214" s="391">
        <v>91425</v>
      </c>
      <c r="B214" s="390" t="s">
        <v>307</v>
      </c>
      <c r="C214" s="390" t="s">
        <v>3437</v>
      </c>
      <c r="D214" s="390" t="s">
        <v>1528</v>
      </c>
      <c r="E214" s="390" t="s">
        <v>848</v>
      </c>
      <c r="F214" s="390" t="s">
        <v>2369</v>
      </c>
      <c r="G214" s="390" t="s">
        <v>2758</v>
      </c>
    </row>
    <row r="215" spans="1:7" x14ac:dyDescent="0.45">
      <c r="A215" s="391">
        <v>91434</v>
      </c>
      <c r="B215" s="390" t="s">
        <v>9</v>
      </c>
      <c r="C215" s="390" t="s">
        <v>2826</v>
      </c>
      <c r="D215" s="390" t="s">
        <v>338</v>
      </c>
      <c r="E215" s="390" t="s">
        <v>5</v>
      </c>
      <c r="F215" s="390" t="s">
        <v>1821</v>
      </c>
      <c r="G215" s="390" t="s">
        <v>4981</v>
      </c>
    </row>
    <row r="216" spans="1:7" x14ac:dyDescent="0.45">
      <c r="A216" s="391">
        <v>91442</v>
      </c>
      <c r="B216" s="390" t="s">
        <v>1634</v>
      </c>
      <c r="C216" s="390" t="s">
        <v>2837</v>
      </c>
      <c r="D216" s="390" t="s">
        <v>1633</v>
      </c>
      <c r="E216" s="390" t="s">
        <v>367</v>
      </c>
      <c r="F216" s="390" t="s">
        <v>1851</v>
      </c>
      <c r="G216" s="390" t="s">
        <v>4982</v>
      </c>
    </row>
    <row r="217" spans="1:7" x14ac:dyDescent="0.45">
      <c r="A217" s="391">
        <v>91454</v>
      </c>
      <c r="B217" s="390" t="s">
        <v>4325</v>
      </c>
      <c r="C217" s="390" t="s">
        <v>4983</v>
      </c>
      <c r="D217" s="390" t="s">
        <v>4984</v>
      </c>
      <c r="E217" s="390" t="s">
        <v>430</v>
      </c>
      <c r="F217" s="390" t="s">
        <v>4985</v>
      </c>
      <c r="G217" s="390" t="s">
        <v>4986</v>
      </c>
    </row>
    <row r="218" spans="1:7" x14ac:dyDescent="0.45">
      <c r="A218" s="391">
        <v>91477</v>
      </c>
      <c r="B218" s="390" t="s">
        <v>219</v>
      </c>
      <c r="C218" s="390" t="s">
        <v>3223</v>
      </c>
      <c r="D218" s="390" t="s">
        <v>687</v>
      </c>
      <c r="E218" s="390" t="s">
        <v>668</v>
      </c>
      <c r="F218" s="390" t="s">
        <v>2220</v>
      </c>
      <c r="G218" s="390" t="s">
        <v>4987</v>
      </c>
    </row>
    <row r="219" spans="1:7" x14ac:dyDescent="0.45">
      <c r="A219" s="391">
        <v>91486</v>
      </c>
      <c r="B219" s="390" t="s">
        <v>4308</v>
      </c>
      <c r="C219" s="390" t="s">
        <v>4988</v>
      </c>
      <c r="D219" s="390" t="s">
        <v>813</v>
      </c>
      <c r="E219" s="390" t="s">
        <v>798</v>
      </c>
      <c r="F219" s="390" t="s">
        <v>4989</v>
      </c>
      <c r="G219" s="390" t="s">
        <v>3357</v>
      </c>
    </row>
    <row r="220" spans="1:7" x14ac:dyDescent="0.45">
      <c r="A220" s="391">
        <v>91491</v>
      </c>
      <c r="B220" s="390" t="s">
        <v>322</v>
      </c>
      <c r="C220" s="390" t="s">
        <v>3462</v>
      </c>
      <c r="D220" s="390" t="s">
        <v>893</v>
      </c>
      <c r="E220" s="390" t="s">
        <v>892</v>
      </c>
      <c r="F220" s="390" t="s">
        <v>2410</v>
      </c>
      <c r="G220" s="390" t="s">
        <v>3461</v>
      </c>
    </row>
    <row r="221" spans="1:7" x14ac:dyDescent="0.45">
      <c r="A221" s="391">
        <v>91506</v>
      </c>
      <c r="B221" s="390" t="s">
        <v>4296</v>
      </c>
      <c r="C221" s="390" t="s">
        <v>4990</v>
      </c>
      <c r="D221" s="390" t="s">
        <v>4991</v>
      </c>
      <c r="E221" s="390" t="s">
        <v>848</v>
      </c>
      <c r="F221" s="390" t="s">
        <v>4992</v>
      </c>
      <c r="G221" s="390" t="s">
        <v>4993</v>
      </c>
    </row>
    <row r="222" spans="1:7" x14ac:dyDescent="0.45">
      <c r="A222" s="391">
        <v>91515</v>
      </c>
      <c r="B222" s="390" t="s">
        <v>4292</v>
      </c>
      <c r="C222" s="390" t="s">
        <v>4994</v>
      </c>
      <c r="D222" s="390" t="s">
        <v>4995</v>
      </c>
      <c r="E222" s="390" t="s">
        <v>415</v>
      </c>
      <c r="F222" s="390" t="s">
        <v>4996</v>
      </c>
      <c r="G222" s="390" t="s">
        <v>4997</v>
      </c>
    </row>
    <row r="223" spans="1:7" x14ac:dyDescent="0.45">
      <c r="A223" s="391">
        <v>91544</v>
      </c>
      <c r="B223" s="390" t="s">
        <v>4282</v>
      </c>
      <c r="C223" s="390" t="s">
        <v>4998</v>
      </c>
      <c r="D223" s="390" t="s">
        <v>4999</v>
      </c>
      <c r="E223" s="390" t="s">
        <v>456</v>
      </c>
      <c r="F223" s="390" t="s">
        <v>5000</v>
      </c>
      <c r="G223" s="390" t="s">
        <v>5001</v>
      </c>
    </row>
    <row r="224" spans="1:7" x14ac:dyDescent="0.45">
      <c r="A224" s="391">
        <v>91584</v>
      </c>
      <c r="B224" s="390" t="s">
        <v>308</v>
      </c>
      <c r="C224" s="390" t="s">
        <v>3440</v>
      </c>
      <c r="D224" s="390" t="s">
        <v>862</v>
      </c>
      <c r="E224" s="390" t="s">
        <v>848</v>
      </c>
      <c r="F224" s="390" t="s">
        <v>2372</v>
      </c>
      <c r="G224" s="390" t="s">
        <v>5002</v>
      </c>
    </row>
    <row r="225" spans="1:7" x14ac:dyDescent="0.45">
      <c r="A225" s="391">
        <v>91587</v>
      </c>
      <c r="B225" s="390" t="s">
        <v>3162</v>
      </c>
      <c r="C225" s="390" t="s">
        <v>3164</v>
      </c>
      <c r="D225" s="390" t="s">
        <v>1547</v>
      </c>
      <c r="E225" s="390" t="s">
        <v>456</v>
      </c>
      <c r="F225" s="390" t="s">
        <v>3163</v>
      </c>
      <c r="G225" s="390" t="s">
        <v>5003</v>
      </c>
    </row>
    <row r="226" spans="1:7" x14ac:dyDescent="0.45">
      <c r="A226" s="391">
        <v>91610</v>
      </c>
      <c r="B226" s="390" t="s">
        <v>4246</v>
      </c>
      <c r="C226" s="390" t="s">
        <v>5004</v>
      </c>
      <c r="D226" s="390" t="s">
        <v>5005</v>
      </c>
      <c r="E226" s="390" t="s">
        <v>416</v>
      </c>
      <c r="F226" s="390" t="s">
        <v>5006</v>
      </c>
      <c r="G226" s="390" t="s">
        <v>5007</v>
      </c>
    </row>
    <row r="227" spans="1:7" x14ac:dyDescent="0.45">
      <c r="A227" s="391">
        <v>91614</v>
      </c>
      <c r="B227" s="390" t="s">
        <v>4243</v>
      </c>
      <c r="C227" s="390" t="s">
        <v>5008</v>
      </c>
      <c r="D227" s="390" t="s">
        <v>5009</v>
      </c>
      <c r="E227" s="390" t="s">
        <v>387</v>
      </c>
      <c r="F227" s="390" t="s">
        <v>5010</v>
      </c>
      <c r="G227" s="390" t="s">
        <v>5011</v>
      </c>
    </row>
    <row r="228" spans="1:7" x14ac:dyDescent="0.45">
      <c r="A228" s="391">
        <v>91629</v>
      </c>
      <c r="B228" s="390" t="s">
        <v>4234</v>
      </c>
      <c r="C228" s="390" t="s">
        <v>5012</v>
      </c>
      <c r="D228" s="390" t="s">
        <v>699</v>
      </c>
      <c r="E228" s="390" t="s">
        <v>658</v>
      </c>
      <c r="F228" s="390" t="s">
        <v>5013</v>
      </c>
      <c r="G228" s="390" t="s">
        <v>5014</v>
      </c>
    </row>
    <row r="229" spans="1:7" x14ac:dyDescent="0.45">
      <c r="A229" s="391">
        <v>91687</v>
      </c>
      <c r="B229" s="390" t="s">
        <v>4194</v>
      </c>
      <c r="C229" s="390" t="s">
        <v>5015</v>
      </c>
      <c r="D229" s="390" t="s">
        <v>5016</v>
      </c>
      <c r="E229" s="390" t="s">
        <v>695</v>
      </c>
      <c r="F229" s="390" t="s">
        <v>5017</v>
      </c>
      <c r="G229" s="390" t="s">
        <v>5018</v>
      </c>
    </row>
    <row r="230" spans="1:7" x14ac:dyDescent="0.45">
      <c r="A230" s="391">
        <v>91688</v>
      </c>
      <c r="B230" s="390" t="s">
        <v>782</v>
      </c>
      <c r="C230" s="390" t="s">
        <v>3243</v>
      </c>
      <c r="D230" s="390" t="s">
        <v>783</v>
      </c>
      <c r="E230" s="390" t="s">
        <v>668</v>
      </c>
      <c r="F230" s="390" t="s">
        <v>3242</v>
      </c>
      <c r="G230" s="390" t="s">
        <v>5019</v>
      </c>
    </row>
    <row r="231" spans="1:7" x14ac:dyDescent="0.45">
      <c r="A231" s="391">
        <v>91695</v>
      </c>
      <c r="B231" s="390" t="s">
        <v>664</v>
      </c>
      <c r="C231" s="390" t="s">
        <v>1425</v>
      </c>
      <c r="D231" s="390" t="s">
        <v>665</v>
      </c>
      <c r="E231" s="390" t="s">
        <v>658</v>
      </c>
      <c r="F231" s="390" t="s">
        <v>2197</v>
      </c>
      <c r="G231" s="390" t="s">
        <v>5020</v>
      </c>
    </row>
    <row r="232" spans="1:7" x14ac:dyDescent="0.45">
      <c r="A232" s="391">
        <v>91718</v>
      </c>
      <c r="B232" s="390" t="s">
        <v>4172</v>
      </c>
      <c r="C232" s="390" t="s">
        <v>5021</v>
      </c>
      <c r="D232" s="390" t="s">
        <v>5022</v>
      </c>
      <c r="E232" s="390" t="s">
        <v>415</v>
      </c>
      <c r="F232" s="390" t="s">
        <v>5023</v>
      </c>
      <c r="G232" s="390" t="s">
        <v>5024</v>
      </c>
    </row>
    <row r="233" spans="1:7" x14ac:dyDescent="0.45">
      <c r="A233" s="391">
        <v>91749</v>
      </c>
      <c r="B233" s="390" t="s">
        <v>243</v>
      </c>
      <c r="C233" s="390" t="s">
        <v>1382</v>
      </c>
      <c r="D233" s="390" t="s">
        <v>738</v>
      </c>
      <c r="E233" s="390" t="s">
        <v>695</v>
      </c>
      <c r="F233" s="390" t="s">
        <v>2258</v>
      </c>
      <c r="G233" s="390" t="s">
        <v>5025</v>
      </c>
    </row>
    <row r="234" spans="1:7" x14ac:dyDescent="0.45">
      <c r="A234" s="391">
        <v>91796</v>
      </c>
      <c r="B234" s="390" t="s">
        <v>4126</v>
      </c>
      <c r="C234" s="390" t="s">
        <v>5026</v>
      </c>
      <c r="D234" s="390" t="s">
        <v>5027</v>
      </c>
      <c r="E234" s="390" t="s">
        <v>437</v>
      </c>
      <c r="F234" s="390" t="s">
        <v>5028</v>
      </c>
      <c r="G234" s="390" t="s">
        <v>5029</v>
      </c>
    </row>
    <row r="235" spans="1:7" x14ac:dyDescent="0.45">
      <c r="A235" s="391">
        <v>91798</v>
      </c>
      <c r="B235" s="390" t="s">
        <v>43</v>
      </c>
      <c r="C235" s="390" t="s">
        <v>1385</v>
      </c>
      <c r="D235" s="390" t="s">
        <v>1873</v>
      </c>
      <c r="E235" s="390" t="s">
        <v>375</v>
      </c>
      <c r="F235" s="390" t="s">
        <v>2847</v>
      </c>
      <c r="G235" s="390" t="s">
        <v>5030</v>
      </c>
    </row>
    <row r="236" spans="1:7" x14ac:dyDescent="0.45">
      <c r="A236" s="391">
        <v>91817</v>
      </c>
      <c r="B236" s="390" t="s">
        <v>571</v>
      </c>
      <c r="C236" s="390" t="s">
        <v>2987</v>
      </c>
      <c r="D236" s="390" t="s">
        <v>572</v>
      </c>
      <c r="E236" s="390" t="s">
        <v>415</v>
      </c>
      <c r="F236" s="390" t="s">
        <v>2071</v>
      </c>
      <c r="G236" s="390" t="s">
        <v>5031</v>
      </c>
    </row>
    <row r="237" spans="1:7" x14ac:dyDescent="0.45">
      <c r="A237" s="391">
        <v>91825</v>
      </c>
      <c r="B237" s="390" t="s">
        <v>23</v>
      </c>
      <c r="C237" s="390" t="s">
        <v>1386</v>
      </c>
      <c r="D237" s="390" t="s">
        <v>361</v>
      </c>
      <c r="E237" s="390" t="s">
        <v>358</v>
      </c>
      <c r="F237" s="390" t="s">
        <v>1839</v>
      </c>
      <c r="G237" s="390" t="s">
        <v>5032</v>
      </c>
    </row>
    <row r="238" spans="1:7" x14ac:dyDescent="0.45">
      <c r="A238" s="391">
        <v>91835</v>
      </c>
      <c r="B238" s="390" t="s">
        <v>4105</v>
      </c>
      <c r="C238" s="390" t="s">
        <v>5033</v>
      </c>
      <c r="D238" s="390" t="s">
        <v>5034</v>
      </c>
      <c r="E238" s="390" t="s">
        <v>407</v>
      </c>
      <c r="F238" s="390" t="s">
        <v>5035</v>
      </c>
      <c r="G238" s="390" t="s">
        <v>5036</v>
      </c>
    </row>
    <row r="239" spans="1:7" x14ac:dyDescent="0.45">
      <c r="A239" s="391">
        <v>91841</v>
      </c>
      <c r="B239" s="390" t="s">
        <v>4100</v>
      </c>
      <c r="C239" s="390" t="s">
        <v>5037</v>
      </c>
      <c r="D239" s="390" t="s">
        <v>5038</v>
      </c>
      <c r="E239" s="390" t="s">
        <v>415</v>
      </c>
      <c r="F239" s="390" t="s">
        <v>5039</v>
      </c>
      <c r="G239" s="390" t="s">
        <v>5040</v>
      </c>
    </row>
    <row r="240" spans="1:7" x14ac:dyDescent="0.45">
      <c r="A240" s="391">
        <v>91848</v>
      </c>
      <c r="B240" s="390" t="s">
        <v>825</v>
      </c>
      <c r="C240" s="390" t="s">
        <v>3368</v>
      </c>
      <c r="D240" s="390" t="s">
        <v>826</v>
      </c>
      <c r="E240" s="390" t="s">
        <v>806</v>
      </c>
      <c r="F240" s="390" t="s">
        <v>2332</v>
      </c>
      <c r="G240" s="390" t="s">
        <v>5041</v>
      </c>
    </row>
    <row r="241" spans="1:7" x14ac:dyDescent="0.45">
      <c r="A241" s="391">
        <v>91851</v>
      </c>
      <c r="B241" s="390" t="s">
        <v>4093</v>
      </c>
      <c r="C241" s="390" t="s">
        <v>5042</v>
      </c>
      <c r="D241" s="390" t="s">
        <v>5043</v>
      </c>
      <c r="E241" s="390" t="s">
        <v>798</v>
      </c>
      <c r="F241" s="390" t="s">
        <v>5044</v>
      </c>
      <c r="G241" s="390" t="s">
        <v>5045</v>
      </c>
    </row>
    <row r="242" spans="1:7" x14ac:dyDescent="0.45">
      <c r="A242" s="391">
        <v>91866</v>
      </c>
      <c r="B242" s="390" t="s">
        <v>4083</v>
      </c>
      <c r="C242" s="390" t="s">
        <v>5046</v>
      </c>
      <c r="D242" s="390" t="s">
        <v>5047</v>
      </c>
      <c r="E242" s="390" t="s">
        <v>569</v>
      </c>
      <c r="F242" s="390" t="s">
        <v>5048</v>
      </c>
      <c r="G242" s="390" t="s">
        <v>5049</v>
      </c>
    </row>
    <row r="243" spans="1:7" x14ac:dyDescent="0.45">
      <c r="A243" s="391">
        <v>91896</v>
      </c>
      <c r="B243" s="390" t="s">
        <v>156</v>
      </c>
      <c r="C243" s="390" t="s">
        <v>1388</v>
      </c>
      <c r="D243" s="390" t="s">
        <v>591</v>
      </c>
      <c r="E243" s="390" t="s">
        <v>555</v>
      </c>
      <c r="F243" s="390" t="s">
        <v>2094</v>
      </c>
      <c r="G243" s="390" t="s">
        <v>5050</v>
      </c>
    </row>
    <row r="244" spans="1:7" x14ac:dyDescent="0.45">
      <c r="A244" s="391">
        <v>91905</v>
      </c>
      <c r="B244" s="390" t="s">
        <v>4058</v>
      </c>
      <c r="C244" s="390" t="s">
        <v>5051</v>
      </c>
      <c r="D244" s="390" t="s">
        <v>5052</v>
      </c>
      <c r="E244" s="390" t="s">
        <v>542</v>
      </c>
      <c r="F244" s="390" t="s">
        <v>5053</v>
      </c>
      <c r="G244" s="390" t="s">
        <v>5054</v>
      </c>
    </row>
    <row r="245" spans="1:7" x14ac:dyDescent="0.45">
      <c r="A245" s="391">
        <v>91927</v>
      </c>
      <c r="B245" s="390" t="s">
        <v>4045</v>
      </c>
      <c r="C245" s="390" t="s">
        <v>3288</v>
      </c>
      <c r="D245" s="390" t="s">
        <v>780</v>
      </c>
      <c r="E245" s="390" t="s">
        <v>695</v>
      </c>
      <c r="F245" s="390" t="s">
        <v>2288</v>
      </c>
      <c r="G245" s="390" t="s">
        <v>5055</v>
      </c>
    </row>
    <row r="246" spans="1:7" x14ac:dyDescent="0.45">
      <c r="A246" s="391">
        <v>91949</v>
      </c>
      <c r="B246" s="390" t="s">
        <v>1591</v>
      </c>
      <c r="C246" s="390" t="s">
        <v>5056</v>
      </c>
      <c r="D246" s="390" t="s">
        <v>5057</v>
      </c>
      <c r="E246" s="390" t="s">
        <v>430</v>
      </c>
      <c r="F246" s="390" t="s">
        <v>5058</v>
      </c>
      <c r="G246" s="390" t="s">
        <v>5059</v>
      </c>
    </row>
    <row r="247" spans="1:7" x14ac:dyDescent="0.45">
      <c r="A247" s="391">
        <v>91955</v>
      </c>
      <c r="B247" s="390" t="s">
        <v>4021</v>
      </c>
      <c r="C247" s="390" t="s">
        <v>5060</v>
      </c>
      <c r="D247" s="390" t="s">
        <v>5061</v>
      </c>
      <c r="E247" s="390" t="s">
        <v>416</v>
      </c>
      <c r="F247" s="390" t="s">
        <v>5062</v>
      </c>
      <c r="G247" s="390" t="s">
        <v>5063</v>
      </c>
    </row>
    <row r="248" spans="1:7" x14ac:dyDescent="0.45">
      <c r="A248" s="391">
        <v>92045</v>
      </c>
      <c r="B248" s="390" t="s">
        <v>1599</v>
      </c>
      <c r="C248" s="390" t="s">
        <v>3289</v>
      </c>
      <c r="D248" s="390" t="s">
        <v>1598</v>
      </c>
      <c r="E248" s="390" t="s">
        <v>695</v>
      </c>
      <c r="F248" s="390" t="s">
        <v>2289</v>
      </c>
      <c r="G248" s="390" t="s">
        <v>5064</v>
      </c>
    </row>
    <row r="249" spans="1:7" x14ac:dyDescent="0.45">
      <c r="A249" s="391">
        <v>92064</v>
      </c>
      <c r="B249" s="390" t="s">
        <v>97</v>
      </c>
      <c r="C249" s="390" t="s">
        <v>1413</v>
      </c>
      <c r="D249" s="390" t="s">
        <v>504</v>
      </c>
      <c r="E249" s="390" t="s">
        <v>426</v>
      </c>
      <c r="F249" s="390" t="s">
        <v>2072</v>
      </c>
      <c r="G249" s="390" t="s">
        <v>5065</v>
      </c>
    </row>
    <row r="250" spans="1:7" x14ac:dyDescent="0.45">
      <c r="A250" s="391">
        <v>92078</v>
      </c>
      <c r="B250" s="390" t="s">
        <v>3299</v>
      </c>
      <c r="C250" s="390" t="s">
        <v>3302</v>
      </c>
      <c r="D250" s="390" t="s">
        <v>718</v>
      </c>
      <c r="E250" s="390" t="s">
        <v>711</v>
      </c>
      <c r="F250" s="390" t="s">
        <v>3301</v>
      </c>
      <c r="G250" s="390" t="s">
        <v>3300</v>
      </c>
    </row>
    <row r="251" spans="1:7" x14ac:dyDescent="0.45">
      <c r="A251" s="391">
        <v>92112</v>
      </c>
      <c r="B251" s="390" t="s">
        <v>3901</v>
      </c>
      <c r="C251" s="390" t="s">
        <v>5066</v>
      </c>
      <c r="D251" s="390" t="s">
        <v>5067</v>
      </c>
      <c r="E251" s="390" t="s">
        <v>387</v>
      </c>
      <c r="F251" s="390" t="s">
        <v>5068</v>
      </c>
      <c r="G251" s="390" t="s">
        <v>5069</v>
      </c>
    </row>
    <row r="252" spans="1:7" x14ac:dyDescent="0.45">
      <c r="A252" s="391">
        <v>92120</v>
      </c>
      <c r="B252" s="390" t="s">
        <v>3893</v>
      </c>
      <c r="C252" s="390" t="s">
        <v>5070</v>
      </c>
      <c r="D252" s="390" t="s">
        <v>5071</v>
      </c>
      <c r="E252" s="390" t="s">
        <v>607</v>
      </c>
      <c r="F252" s="390" t="s">
        <v>5072</v>
      </c>
      <c r="G252" s="390" t="s">
        <v>5073</v>
      </c>
    </row>
    <row r="253" spans="1:7" x14ac:dyDescent="0.45">
      <c r="A253" s="391">
        <v>92142</v>
      </c>
      <c r="B253" s="390" t="s">
        <v>3881</v>
      </c>
      <c r="C253" s="390" t="s">
        <v>5074</v>
      </c>
      <c r="D253" s="390" t="s">
        <v>5075</v>
      </c>
      <c r="E253" s="390" t="s">
        <v>607</v>
      </c>
      <c r="F253" s="390" t="s">
        <v>5076</v>
      </c>
      <c r="G253" s="390" t="s">
        <v>5077</v>
      </c>
    </row>
    <row r="254" spans="1:7" x14ac:dyDescent="0.45">
      <c r="A254" s="391">
        <v>92146</v>
      </c>
      <c r="B254" s="390" t="s">
        <v>3878</v>
      </c>
      <c r="C254" s="390" t="s">
        <v>5078</v>
      </c>
      <c r="D254" s="390" t="s">
        <v>5079</v>
      </c>
      <c r="E254" s="390" t="s">
        <v>430</v>
      </c>
      <c r="F254" s="390" t="s">
        <v>5080</v>
      </c>
      <c r="G254" s="390" t="s">
        <v>5081</v>
      </c>
    </row>
    <row r="255" spans="1:7" x14ac:dyDescent="0.45">
      <c r="A255" s="391">
        <v>92162</v>
      </c>
      <c r="B255" s="390" t="s">
        <v>3865</v>
      </c>
      <c r="C255" s="390" t="s">
        <v>5082</v>
      </c>
      <c r="D255" s="390" t="s">
        <v>5083</v>
      </c>
      <c r="E255" s="390" t="s">
        <v>802</v>
      </c>
      <c r="F255" s="390" t="s">
        <v>5084</v>
      </c>
      <c r="G255" s="390" t="s">
        <v>5085</v>
      </c>
    </row>
    <row r="256" spans="1:7" x14ac:dyDescent="0.45">
      <c r="A256" s="391">
        <v>92163</v>
      </c>
      <c r="B256" s="390" t="s">
        <v>3864</v>
      </c>
      <c r="C256" s="390" t="s">
        <v>5086</v>
      </c>
      <c r="D256" s="390" t="s">
        <v>5087</v>
      </c>
      <c r="E256" s="390" t="s">
        <v>363</v>
      </c>
      <c r="F256" s="390" t="s">
        <v>5088</v>
      </c>
      <c r="G256" s="390" t="s">
        <v>5089</v>
      </c>
    </row>
    <row r="257" spans="1:7" x14ac:dyDescent="0.45">
      <c r="A257" s="391">
        <v>92172</v>
      </c>
      <c r="B257" s="390" t="s">
        <v>3859</v>
      </c>
      <c r="C257" s="390" t="s">
        <v>5090</v>
      </c>
      <c r="D257" s="390" t="s">
        <v>5091</v>
      </c>
      <c r="E257" s="390" t="s">
        <v>430</v>
      </c>
      <c r="F257" s="390" t="s">
        <v>5092</v>
      </c>
      <c r="G257" s="390" t="s">
        <v>5093</v>
      </c>
    </row>
    <row r="258" spans="1:7" x14ac:dyDescent="0.45">
      <c r="A258" s="391">
        <v>92190</v>
      </c>
      <c r="B258" s="390" t="s">
        <v>3843</v>
      </c>
      <c r="C258" s="390" t="s">
        <v>5094</v>
      </c>
      <c r="D258" s="390" t="s">
        <v>5095</v>
      </c>
      <c r="E258" s="390" t="s">
        <v>711</v>
      </c>
      <c r="F258" s="390" t="s">
        <v>5096</v>
      </c>
      <c r="G258" s="390" t="s">
        <v>5097</v>
      </c>
    </row>
    <row r="259" spans="1:7" x14ac:dyDescent="0.45">
      <c r="A259" s="391">
        <v>92199</v>
      </c>
      <c r="B259" s="390" t="s">
        <v>3839</v>
      </c>
      <c r="C259" s="390" t="s">
        <v>5098</v>
      </c>
      <c r="D259" s="390" t="s">
        <v>5099</v>
      </c>
      <c r="E259" s="390" t="s">
        <v>367</v>
      </c>
      <c r="F259" s="390" t="s">
        <v>5100</v>
      </c>
      <c r="G259" s="390" t="s">
        <v>5101</v>
      </c>
    </row>
    <row r="260" spans="1:7" x14ac:dyDescent="0.45">
      <c r="A260" s="391">
        <v>92227</v>
      </c>
      <c r="B260" s="390" t="s">
        <v>3819</v>
      </c>
      <c r="C260" s="390" t="s">
        <v>5102</v>
      </c>
      <c r="D260" s="390" t="s">
        <v>5103</v>
      </c>
      <c r="E260" s="390" t="s">
        <v>454</v>
      </c>
      <c r="F260" s="390" t="s">
        <v>5104</v>
      </c>
      <c r="G260" s="390" t="s">
        <v>5105</v>
      </c>
    </row>
    <row r="261" spans="1:7" x14ac:dyDescent="0.45">
      <c r="A261" s="391">
        <v>92246</v>
      </c>
      <c r="B261" s="390" t="s">
        <v>300</v>
      </c>
      <c r="C261" s="390" t="s">
        <v>3442</v>
      </c>
      <c r="D261" s="390" t="s">
        <v>850</v>
      </c>
      <c r="E261" s="390" t="s">
        <v>848</v>
      </c>
      <c r="F261" s="390" t="s">
        <v>2373</v>
      </c>
      <c r="G261" s="390" t="s">
        <v>5106</v>
      </c>
    </row>
    <row r="262" spans="1:7" x14ac:dyDescent="0.45">
      <c r="A262" s="391">
        <v>92270</v>
      </c>
      <c r="B262" s="390" t="s">
        <v>1617</v>
      </c>
      <c r="C262" s="390" t="s">
        <v>2419</v>
      </c>
      <c r="D262" s="390" t="s">
        <v>1616</v>
      </c>
      <c r="E262" s="390" t="s">
        <v>848</v>
      </c>
      <c r="F262" s="390" t="s">
        <v>2418</v>
      </c>
      <c r="G262" s="390" t="s">
        <v>5107</v>
      </c>
    </row>
    <row r="263" spans="1:7" x14ac:dyDescent="0.45">
      <c r="A263" s="391">
        <v>92279</v>
      </c>
      <c r="B263" s="390" t="s">
        <v>3779</v>
      </c>
      <c r="C263" s="390" t="s">
        <v>5108</v>
      </c>
      <c r="D263" s="390" t="s">
        <v>5109</v>
      </c>
      <c r="E263" s="390" t="s">
        <v>426</v>
      </c>
      <c r="F263" s="390" t="s">
        <v>5110</v>
      </c>
      <c r="G263" s="390" t="s">
        <v>5111</v>
      </c>
    </row>
    <row r="264" spans="1:7" x14ac:dyDescent="0.45">
      <c r="A264" s="391">
        <v>92303</v>
      </c>
      <c r="B264" s="390" t="s">
        <v>3758</v>
      </c>
      <c r="C264" s="390" t="s">
        <v>5112</v>
      </c>
      <c r="D264" s="390" t="s">
        <v>5113</v>
      </c>
      <c r="E264" s="390" t="s">
        <v>437</v>
      </c>
      <c r="F264" s="390" t="s">
        <v>5114</v>
      </c>
      <c r="G264" s="390" t="s">
        <v>5115</v>
      </c>
    </row>
    <row r="265" spans="1:7" x14ac:dyDescent="0.45">
      <c r="A265" s="391">
        <v>92355</v>
      </c>
      <c r="B265" s="390" t="s">
        <v>3720</v>
      </c>
      <c r="C265" s="390" t="s">
        <v>3403</v>
      </c>
      <c r="D265" s="390" t="s">
        <v>891</v>
      </c>
      <c r="E265" s="390" t="s">
        <v>848</v>
      </c>
      <c r="F265" s="390" t="s">
        <v>2407</v>
      </c>
      <c r="G265" s="390" t="s">
        <v>5116</v>
      </c>
    </row>
    <row r="266" spans="1:7" x14ac:dyDescent="0.45">
      <c r="A266" s="391">
        <v>92406</v>
      </c>
      <c r="B266" s="390" t="s">
        <v>3675</v>
      </c>
      <c r="C266" s="390" t="s">
        <v>5117</v>
      </c>
      <c r="D266" s="390" t="s">
        <v>5118</v>
      </c>
      <c r="E266" s="390" t="s">
        <v>410</v>
      </c>
      <c r="F266" s="390" t="s">
        <v>5119</v>
      </c>
      <c r="G266" s="390" t="s">
        <v>5120</v>
      </c>
    </row>
    <row r="267" spans="1:7" x14ac:dyDescent="0.45">
      <c r="A267" s="391">
        <v>92454</v>
      </c>
      <c r="B267" s="390" t="s">
        <v>3633</v>
      </c>
      <c r="C267" s="390" t="s">
        <v>5121</v>
      </c>
      <c r="D267" s="390" t="s">
        <v>5122</v>
      </c>
      <c r="E267" s="390" t="s">
        <v>848</v>
      </c>
      <c r="F267" s="390" t="s">
        <v>5123</v>
      </c>
      <c r="G267" s="390" t="s">
        <v>5124</v>
      </c>
    </row>
    <row r="268" spans="1:7" x14ac:dyDescent="0.45">
      <c r="A268" s="391">
        <v>92478</v>
      </c>
      <c r="B268" s="390" t="s">
        <v>3611</v>
      </c>
      <c r="C268" s="390" t="s">
        <v>5125</v>
      </c>
      <c r="D268" s="390" t="s">
        <v>5126</v>
      </c>
      <c r="E268" s="390" t="s">
        <v>624</v>
      </c>
      <c r="F268" s="390" t="s">
        <v>5127</v>
      </c>
      <c r="G268" s="390" t="s">
        <v>5128</v>
      </c>
    </row>
    <row r="269" spans="1:7" x14ac:dyDescent="0.45">
      <c r="A269" s="391">
        <v>92479</v>
      </c>
      <c r="B269" s="390" t="s">
        <v>3610</v>
      </c>
      <c r="C269" s="390" t="s">
        <v>5129</v>
      </c>
      <c r="D269" s="390" t="s">
        <v>5130</v>
      </c>
      <c r="E269" s="390" t="s">
        <v>695</v>
      </c>
      <c r="F269" s="390" t="s">
        <v>5131</v>
      </c>
      <c r="G269" s="390" t="s">
        <v>5132</v>
      </c>
    </row>
    <row r="270" spans="1:7" x14ac:dyDescent="0.45">
      <c r="A270" s="391">
        <v>92491</v>
      </c>
      <c r="B270" s="390" t="s">
        <v>3598</v>
      </c>
      <c r="C270" s="390" t="s">
        <v>5133</v>
      </c>
      <c r="D270" s="390" t="s">
        <v>5134</v>
      </c>
      <c r="E270" s="390" t="s">
        <v>892</v>
      </c>
      <c r="F270" s="390" t="s">
        <v>5135</v>
      </c>
      <c r="G270" s="390" t="s">
        <v>5136</v>
      </c>
    </row>
    <row r="271" spans="1:7" x14ac:dyDescent="0.45">
      <c r="A271" s="391">
        <v>92493</v>
      </c>
      <c r="B271" s="390" t="s">
        <v>3596</v>
      </c>
      <c r="C271" s="390" t="s">
        <v>5137</v>
      </c>
      <c r="D271" s="390" t="s">
        <v>5138</v>
      </c>
      <c r="E271" s="390" t="s">
        <v>864</v>
      </c>
      <c r="F271" s="390" t="s">
        <v>5139</v>
      </c>
      <c r="G271" s="390" t="s">
        <v>5140</v>
      </c>
    </row>
    <row r="272" spans="1:7" x14ac:dyDescent="0.45">
      <c r="A272" s="391">
        <v>92499</v>
      </c>
      <c r="B272" s="390" t="s">
        <v>4075</v>
      </c>
      <c r="C272" s="390" t="s">
        <v>3319</v>
      </c>
      <c r="D272" s="390" t="s">
        <v>710</v>
      </c>
      <c r="E272" s="390" t="s">
        <v>695</v>
      </c>
      <c r="F272" s="390" t="s">
        <v>3318</v>
      </c>
      <c r="G272" s="390" t="s">
        <v>5141</v>
      </c>
    </row>
    <row r="273" spans="1:7" x14ac:dyDescent="0.45">
      <c r="A273" s="391">
        <v>91126</v>
      </c>
      <c r="B273" s="390" t="s">
        <v>53</v>
      </c>
      <c r="C273" s="390" t="s">
        <v>5142</v>
      </c>
      <c r="D273" s="390" t="s">
        <v>2889</v>
      </c>
      <c r="E273" s="390" t="s">
        <v>416</v>
      </c>
      <c r="F273" s="390" t="s">
        <v>5143</v>
      </c>
      <c r="G273" s="390" t="s">
        <v>2517</v>
      </c>
    </row>
    <row r="274" spans="1:7" x14ac:dyDescent="0.45">
      <c r="A274" s="391">
        <v>91129</v>
      </c>
      <c r="B274" s="390" t="s">
        <v>4426</v>
      </c>
      <c r="C274" s="390" t="s">
        <v>5144</v>
      </c>
      <c r="D274" s="390" t="s">
        <v>5145</v>
      </c>
      <c r="E274" s="390" t="s">
        <v>695</v>
      </c>
      <c r="F274" s="390" t="s">
        <v>5146</v>
      </c>
      <c r="G274" s="390" t="s">
        <v>5147</v>
      </c>
    </row>
    <row r="275" spans="1:7" x14ac:dyDescent="0.45">
      <c r="A275" s="391">
        <v>91160</v>
      </c>
      <c r="B275" s="390" t="s">
        <v>760</v>
      </c>
      <c r="C275" s="390" t="s">
        <v>3271</v>
      </c>
      <c r="D275" s="390" t="s">
        <v>761</v>
      </c>
      <c r="E275" s="390" t="s">
        <v>695</v>
      </c>
      <c r="F275" s="390" t="s">
        <v>2272</v>
      </c>
      <c r="G275" s="390" t="s">
        <v>5148</v>
      </c>
    </row>
    <row r="276" spans="1:7" x14ac:dyDescent="0.45">
      <c r="A276" s="391">
        <v>91177</v>
      </c>
      <c r="B276" s="390" t="s">
        <v>4413</v>
      </c>
      <c r="C276" s="390" t="s">
        <v>5149</v>
      </c>
      <c r="D276" s="390" t="s">
        <v>5150</v>
      </c>
      <c r="E276" s="390" t="s">
        <v>5</v>
      </c>
      <c r="F276" s="390" t="s">
        <v>5151</v>
      </c>
      <c r="G276" s="390" t="s">
        <v>5152</v>
      </c>
    </row>
    <row r="277" spans="1:7" x14ac:dyDescent="0.45">
      <c r="A277" s="391">
        <v>91179</v>
      </c>
      <c r="B277" s="390" t="s">
        <v>625</v>
      </c>
      <c r="C277" s="390" t="s">
        <v>3178</v>
      </c>
      <c r="D277" s="390" t="s">
        <v>626</v>
      </c>
      <c r="E277" s="390" t="s">
        <v>624</v>
      </c>
      <c r="F277" s="390" t="s">
        <v>2130</v>
      </c>
      <c r="G277" s="390" t="s">
        <v>2657</v>
      </c>
    </row>
    <row r="278" spans="1:7" x14ac:dyDescent="0.45">
      <c r="A278" s="391">
        <v>91206</v>
      </c>
      <c r="B278" s="390" t="s">
        <v>4406</v>
      </c>
      <c r="C278" s="390" t="s">
        <v>5153</v>
      </c>
      <c r="D278" s="390" t="s">
        <v>5154</v>
      </c>
      <c r="E278" s="390" t="s">
        <v>378</v>
      </c>
      <c r="F278" s="390" t="s">
        <v>5155</v>
      </c>
      <c r="G278" s="390" t="s">
        <v>5156</v>
      </c>
    </row>
    <row r="279" spans="1:7" x14ac:dyDescent="0.45">
      <c r="A279" s="391">
        <v>91207</v>
      </c>
      <c r="B279" s="390" t="s">
        <v>224</v>
      </c>
      <c r="C279" s="390" t="s">
        <v>3184</v>
      </c>
      <c r="D279" s="390" t="s">
        <v>701</v>
      </c>
      <c r="E279" s="390" t="s">
        <v>655</v>
      </c>
      <c r="F279" s="390" t="s">
        <v>2230</v>
      </c>
      <c r="G279" s="390" t="s">
        <v>2662</v>
      </c>
    </row>
    <row r="280" spans="1:7" x14ac:dyDescent="0.45">
      <c r="A280" s="391">
        <v>91221</v>
      </c>
      <c r="B280" s="390" t="s">
        <v>1496</v>
      </c>
      <c r="C280" s="390" t="s">
        <v>1909</v>
      </c>
      <c r="D280" s="390" t="s">
        <v>1495</v>
      </c>
      <c r="E280" s="390" t="s">
        <v>415</v>
      </c>
      <c r="F280" s="390" t="s">
        <v>1908</v>
      </c>
      <c r="G280" s="390" t="s">
        <v>5157</v>
      </c>
    </row>
    <row r="281" spans="1:7" x14ac:dyDescent="0.45">
      <c r="A281" s="391">
        <v>91239</v>
      </c>
      <c r="B281" s="390" t="s">
        <v>69</v>
      </c>
      <c r="C281" s="390" t="s">
        <v>3067</v>
      </c>
      <c r="D281" s="390" t="s">
        <v>446</v>
      </c>
      <c r="E281" s="390" t="s">
        <v>437</v>
      </c>
      <c r="F281" s="390" t="s">
        <v>1926</v>
      </c>
      <c r="G281" s="390" t="s">
        <v>5158</v>
      </c>
    </row>
    <row r="282" spans="1:7" x14ac:dyDescent="0.45">
      <c r="A282" s="391">
        <v>91253</v>
      </c>
      <c r="B282" s="390" t="s">
        <v>4389</v>
      </c>
      <c r="C282" s="390" t="s">
        <v>5159</v>
      </c>
      <c r="D282" s="390" t="s">
        <v>5160</v>
      </c>
      <c r="E282" s="390" t="s">
        <v>358</v>
      </c>
      <c r="F282" s="390" t="s">
        <v>5161</v>
      </c>
      <c r="G282" s="390" t="s">
        <v>5162</v>
      </c>
    </row>
    <row r="283" spans="1:7" x14ac:dyDescent="0.45">
      <c r="A283" s="391">
        <v>91267</v>
      </c>
      <c r="B283" s="390" t="s">
        <v>54</v>
      </c>
      <c r="C283" s="390" t="s">
        <v>2897</v>
      </c>
      <c r="D283" s="390" t="s">
        <v>419</v>
      </c>
      <c r="E283" s="390" t="s">
        <v>416</v>
      </c>
      <c r="F283" s="390" t="s">
        <v>1906</v>
      </c>
      <c r="G283" s="390" t="s">
        <v>5163</v>
      </c>
    </row>
    <row r="284" spans="1:7" x14ac:dyDescent="0.45">
      <c r="A284" s="391">
        <v>91287</v>
      </c>
      <c r="B284" s="390" t="s">
        <v>48</v>
      </c>
      <c r="C284" s="390" t="s">
        <v>2867</v>
      </c>
      <c r="D284" s="390" t="s">
        <v>401</v>
      </c>
      <c r="E284" s="390" t="s">
        <v>387</v>
      </c>
      <c r="F284" s="390" t="s">
        <v>1884</v>
      </c>
      <c r="G284" s="390" t="s">
        <v>2509</v>
      </c>
    </row>
    <row r="285" spans="1:7" x14ac:dyDescent="0.45">
      <c r="A285" s="391">
        <v>91289</v>
      </c>
      <c r="B285" s="390" t="s">
        <v>3257</v>
      </c>
      <c r="C285" s="390" t="s">
        <v>3259</v>
      </c>
      <c r="D285" s="390" t="s">
        <v>727</v>
      </c>
      <c r="E285" s="390" t="s">
        <v>695</v>
      </c>
      <c r="F285" s="390" t="s">
        <v>3258</v>
      </c>
      <c r="G285" s="390" t="s">
        <v>5164</v>
      </c>
    </row>
    <row r="286" spans="1:7" x14ac:dyDescent="0.45">
      <c r="A286" s="391">
        <v>91293</v>
      </c>
      <c r="B286" s="390" t="s">
        <v>319</v>
      </c>
      <c r="C286" s="390" t="s">
        <v>3443</v>
      </c>
      <c r="D286" s="390" t="s">
        <v>878</v>
      </c>
      <c r="E286" s="390" t="s">
        <v>879</v>
      </c>
      <c r="F286" s="390" t="s">
        <v>2399</v>
      </c>
      <c r="G286" s="390" t="s">
        <v>2762</v>
      </c>
    </row>
    <row r="287" spans="1:7" x14ac:dyDescent="0.45">
      <c r="A287" s="391">
        <v>91296</v>
      </c>
      <c r="B287" s="390" t="s">
        <v>162</v>
      </c>
      <c r="C287" s="390" t="s">
        <v>3106</v>
      </c>
      <c r="D287" s="390" t="s">
        <v>604</v>
      </c>
      <c r="E287" s="390" t="s">
        <v>432</v>
      </c>
      <c r="F287" s="390" t="s">
        <v>2100</v>
      </c>
      <c r="G287" s="390" t="s">
        <v>5165</v>
      </c>
    </row>
    <row r="288" spans="1:7" x14ac:dyDescent="0.45">
      <c r="A288" s="391">
        <v>91310</v>
      </c>
      <c r="B288" s="390" t="s">
        <v>108</v>
      </c>
      <c r="C288" s="390" t="s">
        <v>1324</v>
      </c>
      <c r="D288" s="390" t="s">
        <v>517</v>
      </c>
      <c r="E288" s="390" t="s">
        <v>407</v>
      </c>
      <c r="F288" s="390" t="s">
        <v>2006</v>
      </c>
      <c r="G288" s="390" t="s">
        <v>5166</v>
      </c>
    </row>
    <row r="289" spans="1:7" x14ac:dyDescent="0.45">
      <c r="A289" s="391">
        <v>91314</v>
      </c>
      <c r="B289" s="390" t="s">
        <v>1513</v>
      </c>
      <c r="C289" s="390" t="s">
        <v>1994</v>
      </c>
      <c r="D289" s="390" t="s">
        <v>1512</v>
      </c>
      <c r="E289" s="390" t="s">
        <v>430</v>
      </c>
      <c r="F289" s="390" t="s">
        <v>1993</v>
      </c>
      <c r="G289" s="390" t="s">
        <v>5167</v>
      </c>
    </row>
    <row r="290" spans="1:7" x14ac:dyDescent="0.45">
      <c r="A290" s="391">
        <v>91329</v>
      </c>
      <c r="B290" s="390" t="s">
        <v>382</v>
      </c>
      <c r="C290" s="390" t="s">
        <v>2842</v>
      </c>
      <c r="D290" s="390" t="s">
        <v>383</v>
      </c>
      <c r="E290" s="390" t="s">
        <v>370</v>
      </c>
      <c r="F290" s="390" t="s">
        <v>1858</v>
      </c>
      <c r="G290" s="390" t="s">
        <v>5168</v>
      </c>
    </row>
    <row r="291" spans="1:7" x14ac:dyDescent="0.45">
      <c r="A291" s="391">
        <v>91333</v>
      </c>
      <c r="B291" s="390" t="s">
        <v>288</v>
      </c>
      <c r="C291" s="390" t="s">
        <v>3372</v>
      </c>
      <c r="D291" s="390" t="s">
        <v>836</v>
      </c>
      <c r="E291" s="390" t="s">
        <v>835</v>
      </c>
      <c r="F291" s="390" t="s">
        <v>2343</v>
      </c>
      <c r="G291" s="390" t="s">
        <v>5169</v>
      </c>
    </row>
    <row r="292" spans="1:7" x14ac:dyDescent="0.45">
      <c r="A292" s="391">
        <v>91344</v>
      </c>
      <c r="B292" s="390" t="s">
        <v>4369</v>
      </c>
      <c r="C292" s="390" t="s">
        <v>5170</v>
      </c>
      <c r="D292" s="390" t="s">
        <v>5171</v>
      </c>
      <c r="E292" s="390" t="s">
        <v>430</v>
      </c>
      <c r="F292" s="390" t="s">
        <v>5172</v>
      </c>
      <c r="G292" s="390" t="s">
        <v>5173</v>
      </c>
    </row>
    <row r="293" spans="1:7" x14ac:dyDescent="0.45">
      <c r="A293" s="391">
        <v>91356</v>
      </c>
      <c r="B293" s="390" t="s">
        <v>149</v>
      </c>
      <c r="C293" s="390" t="s">
        <v>3127</v>
      </c>
      <c r="D293" s="390" t="s">
        <v>584</v>
      </c>
      <c r="E293" s="390" t="s">
        <v>555</v>
      </c>
      <c r="F293" s="390" t="s">
        <v>3126</v>
      </c>
      <c r="G293" s="390" t="s">
        <v>2638</v>
      </c>
    </row>
    <row r="294" spans="1:7" x14ac:dyDescent="0.45">
      <c r="A294" s="391">
        <v>91390</v>
      </c>
      <c r="B294" s="390" t="s">
        <v>4354</v>
      </c>
      <c r="C294" s="390" t="s">
        <v>5174</v>
      </c>
      <c r="D294" s="390" t="s">
        <v>5175</v>
      </c>
      <c r="E294" s="390" t="s">
        <v>456</v>
      </c>
      <c r="F294" s="390" t="s">
        <v>5176</v>
      </c>
      <c r="G294" s="390" t="s">
        <v>5177</v>
      </c>
    </row>
    <row r="295" spans="1:7" x14ac:dyDescent="0.45">
      <c r="A295" s="391">
        <v>91391</v>
      </c>
      <c r="B295" s="390" t="s">
        <v>4353</v>
      </c>
      <c r="C295" s="390" t="s">
        <v>3118</v>
      </c>
      <c r="D295" s="390" t="s">
        <v>1526</v>
      </c>
      <c r="E295" s="390" t="s">
        <v>542</v>
      </c>
      <c r="F295" s="390" t="s">
        <v>3117</v>
      </c>
      <c r="G295" s="390" t="s">
        <v>5178</v>
      </c>
    </row>
    <row r="296" spans="1:7" x14ac:dyDescent="0.45">
      <c r="A296" s="391">
        <v>91415</v>
      </c>
      <c r="B296" s="390" t="s">
        <v>263</v>
      </c>
      <c r="C296" s="390" t="s">
        <v>3343</v>
      </c>
      <c r="D296" s="390" t="s">
        <v>788</v>
      </c>
      <c r="E296" s="390" t="s">
        <v>454</v>
      </c>
      <c r="F296" s="390" t="s">
        <v>2312</v>
      </c>
      <c r="G296" s="390" t="s">
        <v>5179</v>
      </c>
    </row>
    <row r="297" spans="1:7" x14ac:dyDescent="0.45">
      <c r="A297" s="391">
        <v>91419</v>
      </c>
      <c r="B297" s="390" t="s">
        <v>4340</v>
      </c>
      <c r="C297" s="390" t="s">
        <v>3488</v>
      </c>
      <c r="D297" s="390" t="s">
        <v>3486</v>
      </c>
      <c r="E297" s="390" t="s">
        <v>451</v>
      </c>
      <c r="F297" s="390" t="s">
        <v>3487</v>
      </c>
      <c r="G297" s="390" t="s">
        <v>5180</v>
      </c>
    </row>
    <row r="298" spans="1:7" x14ac:dyDescent="0.45">
      <c r="A298" s="391">
        <v>91420</v>
      </c>
      <c r="B298" s="390" t="s">
        <v>884</v>
      </c>
      <c r="C298" s="390" t="s">
        <v>3446</v>
      </c>
      <c r="D298" s="390" t="s">
        <v>885</v>
      </c>
      <c r="E298" s="390" t="s">
        <v>848</v>
      </c>
      <c r="F298" s="390" t="s">
        <v>2401</v>
      </c>
      <c r="G298" s="390" t="s">
        <v>5181</v>
      </c>
    </row>
    <row r="299" spans="1:7" x14ac:dyDescent="0.45">
      <c r="A299" s="391">
        <v>91433</v>
      </c>
      <c r="B299" s="390" t="s">
        <v>330</v>
      </c>
      <c r="C299" s="390" t="s">
        <v>2825</v>
      </c>
      <c r="D299" s="390" t="s">
        <v>331</v>
      </c>
      <c r="E299" s="390" t="s">
        <v>5</v>
      </c>
      <c r="F299" s="390" t="s">
        <v>1819</v>
      </c>
      <c r="G299" s="390" t="s">
        <v>5182</v>
      </c>
    </row>
    <row r="300" spans="1:7" x14ac:dyDescent="0.45">
      <c r="A300" s="391">
        <v>91444</v>
      </c>
      <c r="B300" s="390" t="s">
        <v>4330</v>
      </c>
      <c r="C300" s="390" t="s">
        <v>5183</v>
      </c>
      <c r="D300" s="390" t="s">
        <v>5184</v>
      </c>
      <c r="E300" s="390" t="s">
        <v>430</v>
      </c>
      <c r="F300" s="390" t="s">
        <v>5185</v>
      </c>
      <c r="G300" s="390" t="s">
        <v>5186</v>
      </c>
    </row>
    <row r="301" spans="1:7" x14ac:dyDescent="0.45">
      <c r="A301" s="391">
        <v>91445</v>
      </c>
      <c r="B301" s="390" t="s">
        <v>4329</v>
      </c>
      <c r="C301" s="390" t="s">
        <v>5187</v>
      </c>
      <c r="D301" s="390" t="s">
        <v>5188</v>
      </c>
      <c r="E301" s="390" t="s">
        <v>426</v>
      </c>
      <c r="F301" s="390" t="s">
        <v>5189</v>
      </c>
      <c r="G301" s="390" t="s">
        <v>5190</v>
      </c>
    </row>
    <row r="302" spans="1:7" x14ac:dyDescent="0.45">
      <c r="A302" s="391">
        <v>91503</v>
      </c>
      <c r="B302" s="390" t="s">
        <v>305</v>
      </c>
      <c r="C302" s="390" t="s">
        <v>1368</v>
      </c>
      <c r="D302" s="390" t="s">
        <v>859</v>
      </c>
      <c r="E302" s="390" t="s">
        <v>860</v>
      </c>
      <c r="F302" s="390" t="s">
        <v>2370</v>
      </c>
      <c r="G302" s="390" t="s">
        <v>2767</v>
      </c>
    </row>
    <row r="303" spans="1:7" x14ac:dyDescent="0.45">
      <c r="A303" s="391">
        <v>91559</v>
      </c>
      <c r="B303" s="390" t="s">
        <v>4274</v>
      </c>
      <c r="C303" s="390" t="s">
        <v>5191</v>
      </c>
      <c r="D303" s="390" t="s">
        <v>5192</v>
      </c>
      <c r="E303" s="390" t="s">
        <v>711</v>
      </c>
      <c r="F303" s="390" t="s">
        <v>5193</v>
      </c>
      <c r="G303" s="390" t="s">
        <v>5194</v>
      </c>
    </row>
    <row r="304" spans="1:7" x14ac:dyDescent="0.45">
      <c r="A304" s="391">
        <v>91613</v>
      </c>
      <c r="B304" s="390" t="s">
        <v>4244</v>
      </c>
      <c r="C304" s="390" t="s">
        <v>5195</v>
      </c>
      <c r="D304" s="390" t="s">
        <v>5196</v>
      </c>
      <c r="E304" s="390" t="s">
        <v>430</v>
      </c>
      <c r="F304" s="390" t="s">
        <v>5197</v>
      </c>
      <c r="G304" s="390" t="s">
        <v>5198</v>
      </c>
    </row>
    <row r="305" spans="1:7" x14ac:dyDescent="0.45">
      <c r="A305" s="391">
        <v>91646</v>
      </c>
      <c r="B305" s="390" t="s">
        <v>4222</v>
      </c>
      <c r="C305" s="390" t="s">
        <v>5199</v>
      </c>
      <c r="D305" s="390" t="s">
        <v>5200</v>
      </c>
      <c r="E305" s="390" t="s">
        <v>670</v>
      </c>
      <c r="F305" s="390" t="s">
        <v>5201</v>
      </c>
      <c r="G305" s="390" t="s">
        <v>5202</v>
      </c>
    </row>
    <row r="306" spans="1:7" x14ac:dyDescent="0.45">
      <c r="A306" s="391">
        <v>91667</v>
      </c>
      <c r="B306" s="390" t="s">
        <v>4206</v>
      </c>
      <c r="C306" s="390" t="s">
        <v>5203</v>
      </c>
      <c r="D306" s="390" t="s">
        <v>5204</v>
      </c>
      <c r="E306" s="390" t="s">
        <v>426</v>
      </c>
      <c r="F306" s="390" t="s">
        <v>5205</v>
      </c>
      <c r="G306" s="390" t="s">
        <v>5206</v>
      </c>
    </row>
    <row r="307" spans="1:7" x14ac:dyDescent="0.45">
      <c r="A307" s="391">
        <v>91669</v>
      </c>
      <c r="B307" s="390" t="s">
        <v>4204</v>
      </c>
      <c r="C307" s="390" t="s">
        <v>2944</v>
      </c>
      <c r="D307" s="390" t="s">
        <v>545</v>
      </c>
      <c r="E307" s="390" t="s">
        <v>407</v>
      </c>
      <c r="F307" s="390" t="s">
        <v>2042</v>
      </c>
      <c r="G307" s="390" t="s">
        <v>5207</v>
      </c>
    </row>
    <row r="308" spans="1:7" x14ac:dyDescent="0.45">
      <c r="A308" s="391">
        <v>91705</v>
      </c>
      <c r="B308" s="390" t="s">
        <v>310</v>
      </c>
      <c r="C308" s="390" t="s">
        <v>1436</v>
      </c>
      <c r="D308" s="390" t="s">
        <v>2391</v>
      </c>
      <c r="E308" s="390" t="s">
        <v>864</v>
      </c>
      <c r="F308" s="390" t="s">
        <v>2392</v>
      </c>
      <c r="G308" s="390" t="s">
        <v>2770</v>
      </c>
    </row>
    <row r="309" spans="1:7" x14ac:dyDescent="0.45">
      <c r="A309" s="391">
        <v>91725</v>
      </c>
      <c r="B309" s="390" t="s">
        <v>4169</v>
      </c>
      <c r="C309" s="390" t="s">
        <v>2899</v>
      </c>
      <c r="D309" s="390" t="s">
        <v>425</v>
      </c>
      <c r="E309" s="390" t="s">
        <v>415</v>
      </c>
      <c r="F309" s="390" t="s">
        <v>1920</v>
      </c>
      <c r="G309" s="390" t="s">
        <v>2528</v>
      </c>
    </row>
    <row r="310" spans="1:7" x14ac:dyDescent="0.45">
      <c r="A310" s="391">
        <v>91764</v>
      </c>
      <c r="B310" s="390" t="s">
        <v>4145</v>
      </c>
      <c r="C310" s="390" t="s">
        <v>5208</v>
      </c>
      <c r="D310" s="390" t="s">
        <v>5209</v>
      </c>
      <c r="E310" s="390" t="s">
        <v>798</v>
      </c>
      <c r="F310" s="390" t="s">
        <v>5210</v>
      </c>
      <c r="G310" s="390" t="s">
        <v>5211</v>
      </c>
    </row>
    <row r="311" spans="1:7" x14ac:dyDescent="0.45">
      <c r="A311" s="391">
        <v>91765</v>
      </c>
      <c r="B311" s="390" t="s">
        <v>4144</v>
      </c>
      <c r="C311" s="390" t="s">
        <v>5212</v>
      </c>
      <c r="D311" s="390" t="s">
        <v>5213</v>
      </c>
      <c r="E311" s="390" t="s">
        <v>892</v>
      </c>
      <c r="F311" s="390" t="s">
        <v>5214</v>
      </c>
      <c r="G311" s="390" t="s">
        <v>5215</v>
      </c>
    </row>
    <row r="312" spans="1:7" x14ac:dyDescent="0.45">
      <c r="A312" s="391">
        <v>91797</v>
      </c>
      <c r="B312" s="390" t="s">
        <v>4125</v>
      </c>
      <c r="C312" s="390" t="s">
        <v>5216</v>
      </c>
      <c r="D312" s="390" t="s">
        <v>5217</v>
      </c>
      <c r="E312" s="390" t="s">
        <v>711</v>
      </c>
      <c r="F312" s="390" t="s">
        <v>5218</v>
      </c>
      <c r="G312" s="390" t="s">
        <v>5219</v>
      </c>
    </row>
    <row r="313" spans="1:7" x14ac:dyDescent="0.45">
      <c r="A313" s="391">
        <v>91799</v>
      </c>
      <c r="B313" s="390" t="s">
        <v>4124</v>
      </c>
      <c r="C313" s="390" t="s">
        <v>5220</v>
      </c>
      <c r="D313" s="390" t="s">
        <v>5221</v>
      </c>
      <c r="E313" s="390" t="s">
        <v>866</v>
      </c>
      <c r="F313" s="390" t="s">
        <v>5222</v>
      </c>
      <c r="G313" s="390" t="s">
        <v>5223</v>
      </c>
    </row>
    <row r="314" spans="1:7" x14ac:dyDescent="0.45">
      <c r="A314" s="391">
        <v>91802</v>
      </c>
      <c r="B314" s="390" t="s">
        <v>592</v>
      </c>
      <c r="C314" s="390" t="s">
        <v>3128</v>
      </c>
      <c r="D314" s="390" t="s">
        <v>593</v>
      </c>
      <c r="E314" s="390" t="s">
        <v>555</v>
      </c>
      <c r="F314" s="390" t="s">
        <v>2097</v>
      </c>
      <c r="G314" s="390" t="s">
        <v>2640</v>
      </c>
    </row>
    <row r="315" spans="1:7" x14ac:dyDescent="0.45">
      <c r="A315" s="391">
        <v>91818</v>
      </c>
      <c r="B315" s="390" t="s">
        <v>52</v>
      </c>
      <c r="C315" s="390" t="s">
        <v>2882</v>
      </c>
      <c r="D315" s="390" t="s">
        <v>412</v>
      </c>
      <c r="E315" s="390" t="s">
        <v>410</v>
      </c>
      <c r="F315" s="390" t="s">
        <v>1900</v>
      </c>
      <c r="G315" s="390" t="s">
        <v>5224</v>
      </c>
    </row>
    <row r="316" spans="1:7" x14ac:dyDescent="0.45">
      <c r="A316" s="391">
        <v>91819</v>
      </c>
      <c r="B316" s="390" t="s">
        <v>181</v>
      </c>
      <c r="C316" s="390" t="s">
        <v>3146</v>
      </c>
      <c r="D316" s="390" t="s">
        <v>1583</v>
      </c>
      <c r="E316" s="390" t="s">
        <v>456</v>
      </c>
      <c r="F316" s="390" t="s">
        <v>2156</v>
      </c>
      <c r="G316" s="390" t="s">
        <v>5225</v>
      </c>
    </row>
    <row r="317" spans="1:7" x14ac:dyDescent="0.45">
      <c r="A317" s="391">
        <v>91853</v>
      </c>
      <c r="B317" s="390" t="s">
        <v>4092</v>
      </c>
      <c r="C317" s="390" t="s">
        <v>5226</v>
      </c>
      <c r="D317" s="390" t="s">
        <v>5227</v>
      </c>
      <c r="E317" s="390" t="s">
        <v>806</v>
      </c>
      <c r="F317" s="390" t="s">
        <v>5228</v>
      </c>
      <c r="G317" s="390" t="s">
        <v>5229</v>
      </c>
    </row>
    <row r="318" spans="1:7" x14ac:dyDescent="0.45">
      <c r="A318" s="391">
        <v>91855</v>
      </c>
      <c r="B318" s="390" t="s">
        <v>4091</v>
      </c>
      <c r="C318" s="390" t="s">
        <v>5230</v>
      </c>
      <c r="D318" s="390" t="s">
        <v>5231</v>
      </c>
      <c r="E318" s="390" t="s">
        <v>798</v>
      </c>
      <c r="F318" s="390" t="s">
        <v>5232</v>
      </c>
      <c r="G318" s="390" t="s">
        <v>5233</v>
      </c>
    </row>
    <row r="319" spans="1:7" x14ac:dyDescent="0.45">
      <c r="A319" s="391">
        <v>91868</v>
      </c>
      <c r="B319" s="390" t="s">
        <v>4081</v>
      </c>
      <c r="C319" s="390" t="s">
        <v>5234</v>
      </c>
      <c r="D319" s="390" t="s">
        <v>5235</v>
      </c>
      <c r="E319" s="390" t="s">
        <v>451</v>
      </c>
      <c r="F319" s="390" t="s">
        <v>5236</v>
      </c>
      <c r="G319" s="390" t="s">
        <v>5237</v>
      </c>
    </row>
    <row r="320" spans="1:7" x14ac:dyDescent="0.45">
      <c r="A320" s="391">
        <v>91870</v>
      </c>
      <c r="B320" s="390" t="s">
        <v>1788</v>
      </c>
      <c r="C320" s="390" t="s">
        <v>5238</v>
      </c>
      <c r="D320" s="390" t="s">
        <v>5239</v>
      </c>
      <c r="E320" s="390" t="s">
        <v>451</v>
      </c>
      <c r="F320" s="390" t="s">
        <v>5240</v>
      </c>
      <c r="G320" s="390" t="s">
        <v>5241</v>
      </c>
    </row>
    <row r="321" spans="1:7" x14ac:dyDescent="0.45">
      <c r="A321" s="391">
        <v>91874</v>
      </c>
      <c r="B321" s="390" t="s">
        <v>4078</v>
      </c>
      <c r="C321" s="390" t="s">
        <v>5242</v>
      </c>
      <c r="D321" s="390" t="s">
        <v>5243</v>
      </c>
      <c r="E321" s="390" t="s">
        <v>695</v>
      </c>
      <c r="F321" s="390" t="s">
        <v>5244</v>
      </c>
      <c r="G321" s="390" t="s">
        <v>5245</v>
      </c>
    </row>
    <row r="322" spans="1:7" x14ac:dyDescent="0.45">
      <c r="A322" s="391">
        <v>91875</v>
      </c>
      <c r="B322" s="390" t="s">
        <v>235</v>
      </c>
      <c r="C322" s="390" t="s">
        <v>5246</v>
      </c>
      <c r="D322" s="390" t="s">
        <v>5247</v>
      </c>
      <c r="E322" s="390" t="s">
        <v>711</v>
      </c>
      <c r="F322" s="390" t="s">
        <v>5248</v>
      </c>
      <c r="G322" s="390" t="s">
        <v>5249</v>
      </c>
    </row>
    <row r="323" spans="1:7" x14ac:dyDescent="0.45">
      <c r="A323" s="391">
        <v>91877</v>
      </c>
      <c r="B323" s="390" t="s">
        <v>728</v>
      </c>
      <c r="C323" s="390" t="s">
        <v>3251</v>
      </c>
      <c r="D323" s="390" t="s">
        <v>729</v>
      </c>
      <c r="E323" s="390" t="s">
        <v>695</v>
      </c>
      <c r="F323" s="390" t="s">
        <v>2247</v>
      </c>
      <c r="G323" s="390" t="s">
        <v>5250</v>
      </c>
    </row>
    <row r="324" spans="1:7" x14ac:dyDescent="0.45">
      <c r="A324" s="391">
        <v>91885</v>
      </c>
      <c r="B324" s="390" t="s">
        <v>177</v>
      </c>
      <c r="C324" s="390" t="s">
        <v>3121</v>
      </c>
      <c r="D324" s="390" t="s">
        <v>620</v>
      </c>
      <c r="E324" s="390" t="s">
        <v>542</v>
      </c>
      <c r="F324" s="390" t="s">
        <v>2125</v>
      </c>
      <c r="G324" s="390" t="s">
        <v>5251</v>
      </c>
    </row>
    <row r="325" spans="1:7" x14ac:dyDescent="0.45">
      <c r="A325" s="391">
        <v>91907</v>
      </c>
      <c r="B325" s="390" t="s">
        <v>1590</v>
      </c>
      <c r="C325" s="390" t="s">
        <v>3177</v>
      </c>
      <c r="D325" s="390" t="s">
        <v>3175</v>
      </c>
      <c r="E325" s="390" t="s">
        <v>456</v>
      </c>
      <c r="F325" s="390" t="s">
        <v>3176</v>
      </c>
      <c r="G325" s="390" t="s">
        <v>3155</v>
      </c>
    </row>
    <row r="326" spans="1:7" x14ac:dyDescent="0.45">
      <c r="A326" s="391">
        <v>91947</v>
      </c>
      <c r="B326" s="390" t="s">
        <v>4028</v>
      </c>
      <c r="C326" s="390" t="s">
        <v>5252</v>
      </c>
      <c r="D326" s="390" t="s">
        <v>5253</v>
      </c>
      <c r="E326" s="390" t="s">
        <v>430</v>
      </c>
      <c r="F326" s="390" t="s">
        <v>5254</v>
      </c>
      <c r="G326" s="390" t="s">
        <v>5255</v>
      </c>
    </row>
    <row r="327" spans="1:7" x14ac:dyDescent="0.45">
      <c r="A327" s="391">
        <v>91958</v>
      </c>
      <c r="B327" s="390" t="s">
        <v>3528</v>
      </c>
      <c r="C327" s="390" t="s">
        <v>2975</v>
      </c>
      <c r="D327" s="390" t="s">
        <v>524</v>
      </c>
      <c r="E327" s="390" t="s">
        <v>426</v>
      </c>
      <c r="F327" s="390" t="s">
        <v>2017</v>
      </c>
      <c r="G327" s="390" t="s">
        <v>5256</v>
      </c>
    </row>
    <row r="328" spans="1:7" x14ac:dyDescent="0.45">
      <c r="A328" s="391">
        <v>91970</v>
      </c>
      <c r="B328" s="390" t="s">
        <v>4011</v>
      </c>
      <c r="C328" s="390" t="s">
        <v>5257</v>
      </c>
      <c r="D328" s="390" t="s">
        <v>5258</v>
      </c>
      <c r="E328" s="390" t="s">
        <v>576</v>
      </c>
      <c r="F328" s="390" t="s">
        <v>5259</v>
      </c>
      <c r="G328" s="390" t="s">
        <v>5260</v>
      </c>
    </row>
    <row r="329" spans="1:7" x14ac:dyDescent="0.45">
      <c r="A329" s="391">
        <v>91976</v>
      </c>
      <c r="B329" s="390" t="s">
        <v>4005</v>
      </c>
      <c r="C329" s="390" t="s">
        <v>3217</v>
      </c>
      <c r="D329" s="390" t="s">
        <v>703</v>
      </c>
      <c r="E329" s="390" t="s">
        <v>658</v>
      </c>
      <c r="F329" s="390" t="s">
        <v>2208</v>
      </c>
      <c r="G329" s="390" t="s">
        <v>5261</v>
      </c>
    </row>
    <row r="330" spans="1:7" x14ac:dyDescent="0.45">
      <c r="A330" s="391">
        <v>91978</v>
      </c>
      <c r="B330" s="390" t="s">
        <v>4003</v>
      </c>
      <c r="C330" s="390" t="s">
        <v>5262</v>
      </c>
      <c r="D330" s="390" t="s">
        <v>5263</v>
      </c>
      <c r="E330" s="390" t="s">
        <v>695</v>
      </c>
      <c r="F330" s="390" t="s">
        <v>5264</v>
      </c>
      <c r="G330" s="390" t="s">
        <v>5265</v>
      </c>
    </row>
    <row r="331" spans="1:7" x14ac:dyDescent="0.45">
      <c r="A331" s="391">
        <v>91979</v>
      </c>
      <c r="B331" s="390" t="s">
        <v>678</v>
      </c>
      <c r="C331" s="390" t="s">
        <v>1393</v>
      </c>
      <c r="D331" s="390" t="s">
        <v>1595</v>
      </c>
      <c r="E331" s="390" t="s">
        <v>679</v>
      </c>
      <c r="F331" s="390" t="s">
        <v>2210</v>
      </c>
      <c r="G331" s="390" t="s">
        <v>2712</v>
      </c>
    </row>
    <row r="332" spans="1:7" x14ac:dyDescent="0.45">
      <c r="A332" s="391">
        <v>91980</v>
      </c>
      <c r="B332" s="390" t="s">
        <v>4002</v>
      </c>
      <c r="C332" s="390" t="s">
        <v>5266</v>
      </c>
      <c r="D332" s="390" t="s">
        <v>5267</v>
      </c>
      <c r="E332" s="390" t="s">
        <v>711</v>
      </c>
      <c r="F332" s="390" t="s">
        <v>5268</v>
      </c>
      <c r="G332" s="390" t="s">
        <v>5269</v>
      </c>
    </row>
    <row r="333" spans="1:7" x14ac:dyDescent="0.45">
      <c r="A333" s="391">
        <v>91981</v>
      </c>
      <c r="B333" s="390" t="s">
        <v>4001</v>
      </c>
      <c r="C333" s="390" t="s">
        <v>5270</v>
      </c>
      <c r="D333" s="390" t="s">
        <v>5271</v>
      </c>
      <c r="E333" s="390" t="s">
        <v>679</v>
      </c>
      <c r="F333" s="390" t="s">
        <v>5272</v>
      </c>
      <c r="G333" s="390" t="s">
        <v>5273</v>
      </c>
    </row>
    <row r="334" spans="1:7" x14ac:dyDescent="0.45">
      <c r="A334" s="391">
        <v>91996</v>
      </c>
      <c r="B334" s="390" t="s">
        <v>3989</v>
      </c>
      <c r="C334" s="390" t="s">
        <v>3458</v>
      </c>
      <c r="D334" s="390" t="s">
        <v>883</v>
      </c>
      <c r="E334" s="390" t="s">
        <v>866</v>
      </c>
      <c r="F334" s="390" t="s">
        <v>2406</v>
      </c>
      <c r="G334" s="390" t="s">
        <v>5274</v>
      </c>
    </row>
    <row r="335" spans="1:7" x14ac:dyDescent="0.45">
      <c r="A335" s="391">
        <v>92007</v>
      </c>
      <c r="B335" s="390" t="s">
        <v>3979</v>
      </c>
      <c r="C335" s="390" t="s">
        <v>5275</v>
      </c>
      <c r="D335" s="390" t="s">
        <v>5276</v>
      </c>
      <c r="E335" s="390" t="s">
        <v>879</v>
      </c>
      <c r="F335" s="390" t="s">
        <v>5277</v>
      </c>
      <c r="G335" s="390" t="s">
        <v>5278</v>
      </c>
    </row>
    <row r="336" spans="1:7" x14ac:dyDescent="0.45">
      <c r="A336" s="391">
        <v>92043</v>
      </c>
      <c r="B336" s="390" t="s">
        <v>3949</v>
      </c>
      <c r="C336" s="390" t="s">
        <v>5279</v>
      </c>
      <c r="D336" s="390" t="s">
        <v>5280</v>
      </c>
      <c r="E336" s="390" t="s">
        <v>658</v>
      </c>
      <c r="F336" s="390" t="s">
        <v>5281</v>
      </c>
      <c r="G336" s="390" t="s">
        <v>5282</v>
      </c>
    </row>
    <row r="337" spans="1:7" x14ac:dyDescent="0.45">
      <c r="A337" s="391">
        <v>92071</v>
      </c>
      <c r="B337" s="390" t="s">
        <v>3509</v>
      </c>
      <c r="C337" s="390" t="s">
        <v>5283</v>
      </c>
      <c r="D337" s="390" t="s">
        <v>5284</v>
      </c>
      <c r="E337" s="390" t="s">
        <v>410</v>
      </c>
      <c r="F337" s="390" t="s">
        <v>5285</v>
      </c>
      <c r="G337" s="390" t="s">
        <v>5286</v>
      </c>
    </row>
    <row r="338" spans="1:7" x14ac:dyDescent="0.45">
      <c r="A338" s="391">
        <v>92083</v>
      </c>
      <c r="B338" s="390" t="s">
        <v>3923</v>
      </c>
      <c r="C338" s="390" t="s">
        <v>5287</v>
      </c>
      <c r="D338" s="390" t="s">
        <v>5122</v>
      </c>
      <c r="E338" s="390" t="s">
        <v>848</v>
      </c>
      <c r="F338" s="390" t="s">
        <v>5288</v>
      </c>
      <c r="G338" s="390" t="s">
        <v>5289</v>
      </c>
    </row>
    <row r="339" spans="1:7" x14ac:dyDescent="0.45">
      <c r="A339" s="391">
        <v>92092</v>
      </c>
      <c r="B339" s="390" t="s">
        <v>3916</v>
      </c>
      <c r="C339" s="390" t="s">
        <v>5290</v>
      </c>
      <c r="D339" s="390" t="s">
        <v>574</v>
      </c>
      <c r="E339" s="390" t="s">
        <v>407</v>
      </c>
      <c r="F339" s="390" t="s">
        <v>5291</v>
      </c>
      <c r="G339" s="390" t="s">
        <v>5292</v>
      </c>
    </row>
    <row r="340" spans="1:7" x14ac:dyDescent="0.45">
      <c r="A340" s="391">
        <v>92097</v>
      </c>
      <c r="B340" s="390" t="s">
        <v>3913</v>
      </c>
      <c r="C340" s="390" t="s">
        <v>5293</v>
      </c>
      <c r="D340" s="390" t="s">
        <v>5294</v>
      </c>
      <c r="E340" s="390" t="s">
        <v>848</v>
      </c>
      <c r="F340" s="390" t="s">
        <v>5295</v>
      </c>
      <c r="G340" s="390" t="s">
        <v>5296</v>
      </c>
    </row>
    <row r="341" spans="1:7" x14ac:dyDescent="0.45">
      <c r="A341" s="391">
        <v>92153</v>
      </c>
      <c r="B341" s="390" t="s">
        <v>3872</v>
      </c>
      <c r="C341" s="390" t="s">
        <v>5297</v>
      </c>
      <c r="D341" s="390" t="s">
        <v>5298</v>
      </c>
      <c r="E341" s="390" t="s">
        <v>407</v>
      </c>
      <c r="F341" s="390" t="s">
        <v>5299</v>
      </c>
      <c r="G341" s="390" t="s">
        <v>5300</v>
      </c>
    </row>
    <row r="342" spans="1:7" x14ac:dyDescent="0.45">
      <c r="A342" s="391">
        <v>92200</v>
      </c>
      <c r="B342" s="390" t="s">
        <v>1614</v>
      </c>
      <c r="C342" s="390" t="s">
        <v>1848</v>
      </c>
      <c r="D342" s="390" t="s">
        <v>1613</v>
      </c>
      <c r="E342" s="390" t="s">
        <v>415</v>
      </c>
      <c r="F342" s="390" t="s">
        <v>1847</v>
      </c>
      <c r="G342" s="390" t="s">
        <v>5301</v>
      </c>
    </row>
    <row r="343" spans="1:7" x14ac:dyDescent="0.45">
      <c r="A343" s="391">
        <v>92219</v>
      </c>
      <c r="B343" s="390" t="s">
        <v>3825</v>
      </c>
      <c r="C343" s="390" t="s">
        <v>5302</v>
      </c>
      <c r="D343" s="390" t="s">
        <v>5303</v>
      </c>
      <c r="E343" s="390" t="s">
        <v>5</v>
      </c>
      <c r="F343" s="390" t="s">
        <v>5304</v>
      </c>
      <c r="G343" s="390" t="s">
        <v>5305</v>
      </c>
    </row>
    <row r="344" spans="1:7" x14ac:dyDescent="0.45">
      <c r="A344" s="391">
        <v>92238</v>
      </c>
      <c r="B344" s="390" t="s">
        <v>3812</v>
      </c>
      <c r="C344" s="390" t="s">
        <v>5306</v>
      </c>
      <c r="D344" s="390" t="s">
        <v>5307</v>
      </c>
      <c r="E344" s="390" t="s">
        <v>430</v>
      </c>
      <c r="F344" s="390" t="s">
        <v>5308</v>
      </c>
      <c r="G344" s="390" t="s">
        <v>5309</v>
      </c>
    </row>
    <row r="345" spans="1:7" x14ac:dyDescent="0.45">
      <c r="A345" s="391">
        <v>92247</v>
      </c>
      <c r="B345" s="390" t="s">
        <v>3804</v>
      </c>
      <c r="C345" s="390" t="s">
        <v>5310</v>
      </c>
      <c r="D345" s="390" t="s">
        <v>5311</v>
      </c>
      <c r="E345" s="390" t="s">
        <v>848</v>
      </c>
      <c r="F345" s="390" t="s">
        <v>5312</v>
      </c>
      <c r="G345" s="390" t="s">
        <v>5313</v>
      </c>
    </row>
    <row r="346" spans="1:7" x14ac:dyDescent="0.45">
      <c r="A346" s="391">
        <v>92250</v>
      </c>
      <c r="B346" s="390" t="s">
        <v>3802</v>
      </c>
      <c r="C346" s="390" t="s">
        <v>5314</v>
      </c>
      <c r="D346" s="390" t="s">
        <v>5315</v>
      </c>
      <c r="E346" s="390" t="s">
        <v>456</v>
      </c>
      <c r="F346" s="390" t="s">
        <v>5316</v>
      </c>
      <c r="G346" s="390" t="s">
        <v>5317</v>
      </c>
    </row>
    <row r="347" spans="1:7" x14ac:dyDescent="0.45">
      <c r="A347" s="391">
        <v>92255</v>
      </c>
      <c r="B347" s="390" t="s">
        <v>3187</v>
      </c>
      <c r="C347" s="390" t="s">
        <v>3189</v>
      </c>
      <c r="D347" s="390" t="s">
        <v>702</v>
      </c>
      <c r="E347" s="390" t="s">
        <v>655</v>
      </c>
      <c r="F347" s="390" t="s">
        <v>3188</v>
      </c>
      <c r="G347" s="390" t="s">
        <v>5318</v>
      </c>
    </row>
    <row r="348" spans="1:7" x14ac:dyDescent="0.45">
      <c r="A348" s="391">
        <v>92305</v>
      </c>
      <c r="B348" s="390" t="s">
        <v>3757</v>
      </c>
      <c r="C348" s="390" t="s">
        <v>5319</v>
      </c>
      <c r="D348" s="390" t="s">
        <v>5320</v>
      </c>
      <c r="E348" s="390" t="s">
        <v>695</v>
      </c>
      <c r="F348" s="390" t="s">
        <v>5321</v>
      </c>
      <c r="G348" s="390" t="s">
        <v>5322</v>
      </c>
    </row>
    <row r="349" spans="1:7" x14ac:dyDescent="0.45">
      <c r="A349" s="391">
        <v>92326</v>
      </c>
      <c r="B349" s="390" t="s">
        <v>3744</v>
      </c>
      <c r="C349" s="390" t="s">
        <v>5323</v>
      </c>
      <c r="D349" s="390" t="s">
        <v>5324</v>
      </c>
      <c r="E349" s="390" t="s">
        <v>367</v>
      </c>
      <c r="F349" s="390" t="s">
        <v>5325</v>
      </c>
      <c r="G349" s="390" t="s">
        <v>5326</v>
      </c>
    </row>
    <row r="350" spans="1:7" x14ac:dyDescent="0.45">
      <c r="A350" s="391">
        <v>92357</v>
      </c>
      <c r="B350" s="390" t="s">
        <v>3718</v>
      </c>
      <c r="C350" s="390" t="s">
        <v>5327</v>
      </c>
      <c r="D350" s="390" t="s">
        <v>5328</v>
      </c>
      <c r="E350" s="390" t="s">
        <v>670</v>
      </c>
      <c r="F350" s="390" t="s">
        <v>5329</v>
      </c>
      <c r="G350" s="390" t="s">
        <v>5330</v>
      </c>
    </row>
    <row r="351" spans="1:7" x14ac:dyDescent="0.45">
      <c r="A351" s="391">
        <v>92374</v>
      </c>
      <c r="B351" s="390" t="s">
        <v>3703</v>
      </c>
      <c r="C351" s="390" t="s">
        <v>5331</v>
      </c>
      <c r="D351" s="390" t="s">
        <v>5332</v>
      </c>
      <c r="E351" s="390" t="s">
        <v>607</v>
      </c>
      <c r="F351" s="390" t="s">
        <v>5333</v>
      </c>
      <c r="G351" s="390" t="s">
        <v>5334</v>
      </c>
    </row>
    <row r="352" spans="1:7" x14ac:dyDescent="0.45">
      <c r="A352" s="391">
        <v>92380</v>
      </c>
      <c r="B352" s="390" t="s">
        <v>3697</v>
      </c>
      <c r="C352" s="390" t="s">
        <v>5335</v>
      </c>
      <c r="D352" s="390" t="s">
        <v>5336</v>
      </c>
      <c r="E352" s="390" t="s">
        <v>864</v>
      </c>
      <c r="F352" s="390" t="s">
        <v>5337</v>
      </c>
      <c r="G352" s="390" t="s">
        <v>5338</v>
      </c>
    </row>
    <row r="353" spans="1:7" x14ac:dyDescent="0.45">
      <c r="A353" s="391">
        <v>92385</v>
      </c>
      <c r="B353" s="390" t="s">
        <v>3693</v>
      </c>
      <c r="C353" s="390" t="s">
        <v>5339</v>
      </c>
      <c r="D353" s="390" t="s">
        <v>5340</v>
      </c>
      <c r="E353" s="390" t="s">
        <v>415</v>
      </c>
      <c r="F353" s="390" t="s">
        <v>5341</v>
      </c>
      <c r="G353" s="390" t="s">
        <v>5342</v>
      </c>
    </row>
    <row r="354" spans="1:7" x14ac:dyDescent="0.45">
      <c r="A354" s="391">
        <v>92394</v>
      </c>
      <c r="B354" s="390" t="s">
        <v>3686</v>
      </c>
      <c r="C354" s="390" t="s">
        <v>5343</v>
      </c>
      <c r="D354" s="390" t="s">
        <v>5344</v>
      </c>
      <c r="E354" s="390" t="s">
        <v>407</v>
      </c>
      <c r="F354" s="390" t="s">
        <v>5345</v>
      </c>
      <c r="G354" s="390" t="s">
        <v>5346</v>
      </c>
    </row>
    <row r="355" spans="1:7" x14ac:dyDescent="0.45">
      <c r="A355" s="391">
        <v>92416</v>
      </c>
      <c r="B355" s="390" t="s">
        <v>3666</v>
      </c>
      <c r="C355" s="390" t="s">
        <v>5347</v>
      </c>
      <c r="D355" s="390" t="s">
        <v>5348</v>
      </c>
      <c r="E355" s="390" t="s">
        <v>711</v>
      </c>
      <c r="F355" s="390" t="s">
        <v>5349</v>
      </c>
      <c r="G355" s="390" t="s">
        <v>5350</v>
      </c>
    </row>
    <row r="356" spans="1:7" x14ac:dyDescent="0.45">
      <c r="A356" s="391">
        <v>92421</v>
      </c>
      <c r="B356" s="390" t="s">
        <v>3662</v>
      </c>
      <c r="C356" s="390" t="s">
        <v>5351</v>
      </c>
      <c r="D356" s="390" t="s">
        <v>5352</v>
      </c>
      <c r="E356" s="390" t="s">
        <v>456</v>
      </c>
      <c r="F356" s="390" t="s">
        <v>5353</v>
      </c>
      <c r="G356" s="390" t="s">
        <v>5354</v>
      </c>
    </row>
    <row r="357" spans="1:7" x14ac:dyDescent="0.45">
      <c r="A357" s="391">
        <v>92423</v>
      </c>
      <c r="B357" s="390" t="s">
        <v>3660</v>
      </c>
      <c r="C357" s="390" t="s">
        <v>5355</v>
      </c>
      <c r="D357" s="390" t="s">
        <v>5356</v>
      </c>
      <c r="E357" s="390" t="s">
        <v>548</v>
      </c>
      <c r="F357" s="390" t="s">
        <v>5357</v>
      </c>
      <c r="G357" s="390" t="s">
        <v>5358</v>
      </c>
    </row>
    <row r="358" spans="1:7" x14ac:dyDescent="0.45">
      <c r="A358" s="391">
        <v>92432</v>
      </c>
      <c r="B358" s="390" t="s">
        <v>3652</v>
      </c>
      <c r="C358" s="390" t="s">
        <v>5359</v>
      </c>
      <c r="D358" s="390" t="s">
        <v>5360</v>
      </c>
      <c r="E358" s="390" t="s">
        <v>848</v>
      </c>
      <c r="F358" s="390" t="s">
        <v>5361</v>
      </c>
      <c r="G358" s="390" t="s">
        <v>5362</v>
      </c>
    </row>
    <row r="359" spans="1:7" x14ac:dyDescent="0.45">
      <c r="A359" s="391">
        <v>92463</v>
      </c>
      <c r="B359" s="390" t="s">
        <v>3624</v>
      </c>
      <c r="C359" s="390" t="s">
        <v>5363</v>
      </c>
      <c r="D359" s="390" t="s">
        <v>5364</v>
      </c>
      <c r="E359" s="390" t="s">
        <v>426</v>
      </c>
      <c r="F359" s="390" t="s">
        <v>5365</v>
      </c>
      <c r="G359" s="390" t="s">
        <v>5366</v>
      </c>
    </row>
    <row r="360" spans="1:7" x14ac:dyDescent="0.45">
      <c r="A360" s="391">
        <v>92466</v>
      </c>
      <c r="B360" s="390" t="s">
        <v>4010</v>
      </c>
      <c r="C360" s="390" t="s">
        <v>5367</v>
      </c>
      <c r="D360" s="390" t="s">
        <v>5368</v>
      </c>
      <c r="E360" s="390" t="s">
        <v>437</v>
      </c>
      <c r="F360" s="390" t="s">
        <v>5369</v>
      </c>
      <c r="G360" s="390" t="s">
        <v>5370</v>
      </c>
    </row>
    <row r="361" spans="1:7" x14ac:dyDescent="0.45">
      <c r="A361" s="391">
        <v>92475</v>
      </c>
      <c r="B361" s="390" t="s">
        <v>3614</v>
      </c>
      <c r="C361" s="390" t="s">
        <v>5371</v>
      </c>
      <c r="D361" s="390" t="s">
        <v>5372</v>
      </c>
      <c r="E361" s="390" t="s">
        <v>576</v>
      </c>
      <c r="F361" s="390" t="s">
        <v>5373</v>
      </c>
      <c r="G361" s="390" t="s">
        <v>5374</v>
      </c>
    </row>
    <row r="362" spans="1:7" x14ac:dyDescent="0.45">
      <c r="A362" s="391">
        <v>91125</v>
      </c>
      <c r="B362" s="390" t="s">
        <v>1474</v>
      </c>
      <c r="C362" s="390" t="s">
        <v>2895</v>
      </c>
      <c r="D362" s="390" t="s">
        <v>2893</v>
      </c>
      <c r="E362" s="390" t="s">
        <v>416</v>
      </c>
      <c r="F362" s="390" t="s">
        <v>2894</v>
      </c>
      <c r="G362" s="390" t="s">
        <v>5375</v>
      </c>
    </row>
    <row r="363" spans="1:7" x14ac:dyDescent="0.45">
      <c r="A363" s="391">
        <v>91132</v>
      </c>
      <c r="B363" s="390" t="s">
        <v>188</v>
      </c>
      <c r="C363" s="390" t="s">
        <v>1340</v>
      </c>
      <c r="D363" s="390" t="s">
        <v>1475</v>
      </c>
      <c r="E363" s="390" t="s">
        <v>456</v>
      </c>
      <c r="F363" s="390" t="s">
        <v>2138</v>
      </c>
      <c r="G363" s="390" t="s">
        <v>5376</v>
      </c>
    </row>
    <row r="364" spans="1:7" x14ac:dyDescent="0.45">
      <c r="A364" s="391">
        <v>91149</v>
      </c>
      <c r="B364" s="390" t="s">
        <v>1480</v>
      </c>
      <c r="C364" s="390" t="s">
        <v>1985</v>
      </c>
      <c r="D364" s="390" t="s">
        <v>1479</v>
      </c>
      <c r="E364" s="390" t="s">
        <v>426</v>
      </c>
      <c r="F364" s="390" t="s">
        <v>1984</v>
      </c>
      <c r="G364" s="390" t="s">
        <v>5377</v>
      </c>
    </row>
    <row r="365" spans="1:7" x14ac:dyDescent="0.45">
      <c r="A365" s="391">
        <v>91188</v>
      </c>
      <c r="B365" s="390" t="s">
        <v>278</v>
      </c>
      <c r="C365" s="390" t="s">
        <v>3366</v>
      </c>
      <c r="D365" s="390" t="s">
        <v>822</v>
      </c>
      <c r="E365" s="390" t="s">
        <v>806</v>
      </c>
      <c r="F365" s="390" t="s">
        <v>2330</v>
      </c>
      <c r="G365" s="390" t="s">
        <v>5378</v>
      </c>
    </row>
    <row r="366" spans="1:7" x14ac:dyDescent="0.45">
      <c r="A366" s="391">
        <v>91213</v>
      </c>
      <c r="B366" s="390" t="s">
        <v>855</v>
      </c>
      <c r="C366" s="390" t="s">
        <v>3396</v>
      </c>
      <c r="D366" s="390" t="s">
        <v>856</v>
      </c>
      <c r="E366" s="390" t="s">
        <v>848</v>
      </c>
      <c r="F366" s="390" t="s">
        <v>2360</v>
      </c>
      <c r="G366" s="390" t="s">
        <v>2754</v>
      </c>
    </row>
    <row r="367" spans="1:7" x14ac:dyDescent="0.45">
      <c r="A367" s="391">
        <v>91216</v>
      </c>
      <c r="B367" s="390" t="s">
        <v>4404</v>
      </c>
      <c r="C367" s="390" t="s">
        <v>5379</v>
      </c>
      <c r="D367" s="390" t="s">
        <v>5380</v>
      </c>
      <c r="E367" s="390" t="s">
        <v>407</v>
      </c>
      <c r="F367" s="390" t="s">
        <v>5381</v>
      </c>
      <c r="G367" s="390" t="s">
        <v>5382</v>
      </c>
    </row>
    <row r="368" spans="1:7" x14ac:dyDescent="0.45">
      <c r="A368" s="391">
        <v>91286</v>
      </c>
      <c r="B368" s="390" t="s">
        <v>59</v>
      </c>
      <c r="C368" s="390" t="s">
        <v>1352</v>
      </c>
      <c r="D368" s="390" t="s">
        <v>1506</v>
      </c>
      <c r="E368" s="390" t="s">
        <v>426</v>
      </c>
      <c r="F368" s="390" t="s">
        <v>1912</v>
      </c>
      <c r="G368" s="390" t="s">
        <v>5383</v>
      </c>
    </row>
    <row r="369" spans="1:7" x14ac:dyDescent="0.45">
      <c r="A369" s="391">
        <v>91334</v>
      </c>
      <c r="B369" s="390" t="s">
        <v>552</v>
      </c>
      <c r="C369" s="390" t="s">
        <v>2881</v>
      </c>
      <c r="D369" s="390" t="s">
        <v>553</v>
      </c>
      <c r="E369" s="390" t="s">
        <v>410</v>
      </c>
      <c r="F369" s="390" t="s">
        <v>1899</v>
      </c>
      <c r="G369" s="390" t="s">
        <v>5384</v>
      </c>
    </row>
    <row r="370" spans="1:7" x14ac:dyDescent="0.45">
      <c r="A370" s="391">
        <v>91350</v>
      </c>
      <c r="B370" s="390" t="s">
        <v>1829</v>
      </c>
      <c r="C370" s="390" t="s">
        <v>1832</v>
      </c>
      <c r="D370" s="390" t="s">
        <v>1830</v>
      </c>
      <c r="E370" s="390" t="s">
        <v>5</v>
      </c>
      <c r="F370" s="390" t="s">
        <v>1831</v>
      </c>
      <c r="G370" s="390" t="s">
        <v>5385</v>
      </c>
    </row>
    <row r="371" spans="1:7" x14ac:dyDescent="0.45">
      <c r="A371" s="391">
        <v>91351</v>
      </c>
      <c r="B371" s="390" t="s">
        <v>229</v>
      </c>
      <c r="C371" s="390" t="s">
        <v>1354</v>
      </c>
      <c r="D371" s="390" t="s">
        <v>712</v>
      </c>
      <c r="E371" s="390" t="s">
        <v>695</v>
      </c>
      <c r="F371" s="390" t="s">
        <v>2238</v>
      </c>
      <c r="G371" s="390" t="s">
        <v>5386</v>
      </c>
    </row>
    <row r="372" spans="1:7" x14ac:dyDescent="0.45">
      <c r="A372" s="391">
        <v>91352</v>
      </c>
      <c r="B372" s="390" t="s">
        <v>3158</v>
      </c>
      <c r="C372" s="390" t="s">
        <v>3160</v>
      </c>
      <c r="D372" s="390" t="s">
        <v>646</v>
      </c>
      <c r="E372" s="390" t="s">
        <v>456</v>
      </c>
      <c r="F372" s="390" t="s">
        <v>3159</v>
      </c>
      <c r="G372" s="390" t="s">
        <v>5387</v>
      </c>
    </row>
    <row r="373" spans="1:7" x14ac:dyDescent="0.45">
      <c r="A373" s="391">
        <v>91353</v>
      </c>
      <c r="B373" s="390" t="s">
        <v>160</v>
      </c>
      <c r="C373" s="390" t="s">
        <v>1420</v>
      </c>
      <c r="D373" s="390" t="s">
        <v>603</v>
      </c>
      <c r="E373" s="390" t="s">
        <v>432</v>
      </c>
      <c r="F373" s="390" t="s">
        <v>2101</v>
      </c>
      <c r="G373" s="390" t="s">
        <v>5388</v>
      </c>
    </row>
    <row r="374" spans="1:7" x14ac:dyDescent="0.45">
      <c r="A374" s="391">
        <v>91360</v>
      </c>
      <c r="B374" s="390" t="s">
        <v>4362</v>
      </c>
      <c r="C374" s="390" t="s">
        <v>5389</v>
      </c>
      <c r="D374" s="390" t="s">
        <v>5390</v>
      </c>
      <c r="E374" s="390" t="s">
        <v>695</v>
      </c>
      <c r="F374" s="390" t="s">
        <v>5391</v>
      </c>
      <c r="G374" s="390" t="s">
        <v>5392</v>
      </c>
    </row>
    <row r="375" spans="1:7" x14ac:dyDescent="0.45">
      <c r="A375" s="391">
        <v>91366</v>
      </c>
      <c r="B375" s="390" t="s">
        <v>274</v>
      </c>
      <c r="C375" s="390" t="s">
        <v>1431</v>
      </c>
      <c r="D375" s="390" t="s">
        <v>805</v>
      </c>
      <c r="E375" s="390" t="s">
        <v>798</v>
      </c>
      <c r="F375" s="390" t="s">
        <v>2311</v>
      </c>
      <c r="G375" s="390" t="s">
        <v>5393</v>
      </c>
    </row>
    <row r="376" spans="1:7" x14ac:dyDescent="0.45">
      <c r="A376" s="391">
        <v>91382</v>
      </c>
      <c r="B376" s="390" t="s">
        <v>85</v>
      </c>
      <c r="C376" s="390" t="s">
        <v>3063</v>
      </c>
      <c r="D376" s="390" t="s">
        <v>485</v>
      </c>
      <c r="E376" s="390" t="s">
        <v>426</v>
      </c>
      <c r="F376" s="390" t="s">
        <v>1966</v>
      </c>
      <c r="G376" s="390" t="s">
        <v>2603</v>
      </c>
    </row>
    <row r="377" spans="1:7" x14ac:dyDescent="0.45">
      <c r="A377" s="391">
        <v>91395</v>
      </c>
      <c r="B377" s="390" t="s">
        <v>4351</v>
      </c>
      <c r="C377" s="390" t="s">
        <v>5394</v>
      </c>
      <c r="D377" s="390" t="s">
        <v>5395</v>
      </c>
      <c r="E377" s="390" t="s">
        <v>430</v>
      </c>
      <c r="F377" s="390" t="s">
        <v>5396</v>
      </c>
      <c r="G377" s="390" t="s">
        <v>5397</v>
      </c>
    </row>
    <row r="378" spans="1:7" x14ac:dyDescent="0.45">
      <c r="A378" s="391">
        <v>91441</v>
      </c>
      <c r="B378" s="390" t="s">
        <v>27</v>
      </c>
      <c r="C378" s="390" t="s">
        <v>2859</v>
      </c>
      <c r="D378" s="390" t="s">
        <v>365</v>
      </c>
      <c r="E378" s="390" t="s">
        <v>363</v>
      </c>
      <c r="F378" s="390" t="s">
        <v>1846</v>
      </c>
      <c r="G378" s="390" t="s">
        <v>5398</v>
      </c>
    </row>
    <row r="379" spans="1:7" x14ac:dyDescent="0.45">
      <c r="A379" s="391">
        <v>91471</v>
      </c>
      <c r="B379" s="390" t="s">
        <v>4316</v>
      </c>
      <c r="C379" s="390" t="s">
        <v>5399</v>
      </c>
      <c r="D379" s="390" t="s">
        <v>5400</v>
      </c>
      <c r="E379" s="390" t="s">
        <v>456</v>
      </c>
      <c r="F379" s="390" t="s">
        <v>5401</v>
      </c>
      <c r="G379" s="390" t="s">
        <v>5402</v>
      </c>
    </row>
    <row r="380" spans="1:7" x14ac:dyDescent="0.45">
      <c r="A380" s="391">
        <v>91475</v>
      </c>
      <c r="B380" s="390" t="s">
        <v>4313</v>
      </c>
      <c r="C380" s="390" t="s">
        <v>5403</v>
      </c>
      <c r="D380" s="390" t="s">
        <v>5404</v>
      </c>
      <c r="E380" s="390" t="s">
        <v>655</v>
      </c>
      <c r="F380" s="390" t="s">
        <v>5405</v>
      </c>
      <c r="G380" s="390" t="s">
        <v>5406</v>
      </c>
    </row>
    <row r="381" spans="1:7" x14ac:dyDescent="0.45">
      <c r="A381" s="391">
        <v>91479</v>
      </c>
      <c r="B381" s="390" t="s">
        <v>212</v>
      </c>
      <c r="C381" s="390" t="s">
        <v>1365</v>
      </c>
      <c r="D381" s="390" t="s">
        <v>672</v>
      </c>
      <c r="E381" s="390" t="s">
        <v>668</v>
      </c>
      <c r="F381" s="390" t="s">
        <v>2192</v>
      </c>
      <c r="G381" s="390" t="s">
        <v>2706</v>
      </c>
    </row>
    <row r="382" spans="1:7" x14ac:dyDescent="0.45">
      <c r="A382" s="391">
        <v>91483</v>
      </c>
      <c r="B382" s="390" t="s">
        <v>4309</v>
      </c>
      <c r="C382" s="390" t="s">
        <v>5407</v>
      </c>
      <c r="D382" s="390" t="s">
        <v>5408</v>
      </c>
      <c r="E382" s="390" t="s">
        <v>454</v>
      </c>
      <c r="F382" s="390" t="s">
        <v>5409</v>
      </c>
      <c r="G382" s="390" t="s">
        <v>5410</v>
      </c>
    </row>
    <row r="383" spans="1:7" x14ac:dyDescent="0.45">
      <c r="A383" s="391">
        <v>91489</v>
      </c>
      <c r="B383" s="390" t="s">
        <v>4306</v>
      </c>
      <c r="C383" s="390" t="s">
        <v>5411</v>
      </c>
      <c r="D383" s="390" t="s">
        <v>5412</v>
      </c>
      <c r="E383" s="390" t="s">
        <v>848</v>
      </c>
      <c r="F383" s="390" t="s">
        <v>5413</v>
      </c>
      <c r="G383" s="390" t="s">
        <v>5414</v>
      </c>
    </row>
    <row r="384" spans="1:7" x14ac:dyDescent="0.45">
      <c r="A384" s="391">
        <v>91527</v>
      </c>
      <c r="B384" s="390" t="s">
        <v>60</v>
      </c>
      <c r="C384" s="390" t="s">
        <v>1406</v>
      </c>
      <c r="D384" s="390" t="s">
        <v>431</v>
      </c>
      <c r="E384" s="390" t="s">
        <v>432</v>
      </c>
      <c r="F384" s="390" t="s">
        <v>1913</v>
      </c>
      <c r="G384" s="390" t="s">
        <v>5415</v>
      </c>
    </row>
    <row r="385" spans="1:7" x14ac:dyDescent="0.45">
      <c r="A385" s="391">
        <v>91537</v>
      </c>
      <c r="B385" s="390" t="s">
        <v>4284</v>
      </c>
      <c r="C385" s="390" t="s">
        <v>5416</v>
      </c>
      <c r="D385" s="390" t="s">
        <v>5417</v>
      </c>
      <c r="E385" s="390" t="s">
        <v>370</v>
      </c>
      <c r="F385" s="390" t="s">
        <v>5418</v>
      </c>
      <c r="G385" s="390" t="s">
        <v>5419</v>
      </c>
    </row>
    <row r="386" spans="1:7" x14ac:dyDescent="0.45">
      <c r="A386" s="391">
        <v>91593</v>
      </c>
      <c r="B386" s="390" t="s">
        <v>4254</v>
      </c>
      <c r="C386" s="390" t="s">
        <v>5420</v>
      </c>
      <c r="D386" s="390" t="s">
        <v>5421</v>
      </c>
      <c r="E386" s="390" t="s">
        <v>432</v>
      </c>
      <c r="F386" s="390" t="s">
        <v>5422</v>
      </c>
      <c r="G386" s="390" t="s">
        <v>5423</v>
      </c>
    </row>
    <row r="387" spans="1:7" x14ac:dyDescent="0.45">
      <c r="A387" s="391">
        <v>91603</v>
      </c>
      <c r="B387" s="390" t="s">
        <v>429</v>
      </c>
      <c r="C387" s="390" t="s">
        <v>2905</v>
      </c>
      <c r="D387" s="390" t="s">
        <v>1914</v>
      </c>
      <c r="E387" s="390" t="s">
        <v>430</v>
      </c>
      <c r="F387" s="390" t="s">
        <v>1915</v>
      </c>
      <c r="G387" s="390" t="s">
        <v>5424</v>
      </c>
    </row>
    <row r="388" spans="1:7" x14ac:dyDescent="0.45">
      <c r="A388" s="391">
        <v>91606</v>
      </c>
      <c r="B388" s="390" t="s">
        <v>4248</v>
      </c>
      <c r="C388" s="390" t="s">
        <v>5425</v>
      </c>
      <c r="D388" s="390" t="s">
        <v>5426</v>
      </c>
      <c r="E388" s="390" t="s">
        <v>416</v>
      </c>
      <c r="F388" s="390" t="s">
        <v>5427</v>
      </c>
      <c r="G388" s="390" t="s">
        <v>5428</v>
      </c>
    </row>
    <row r="389" spans="1:7" x14ac:dyDescent="0.45">
      <c r="A389" s="391">
        <v>91647</v>
      </c>
      <c r="B389" s="390" t="s">
        <v>282</v>
      </c>
      <c r="C389" s="390" t="s">
        <v>1373</v>
      </c>
      <c r="D389" s="390" t="s">
        <v>829</v>
      </c>
      <c r="E389" s="390" t="s">
        <v>670</v>
      </c>
      <c r="F389" s="390" t="s">
        <v>2337</v>
      </c>
      <c r="G389" s="390" t="s">
        <v>5429</v>
      </c>
    </row>
    <row r="390" spans="1:7" x14ac:dyDescent="0.45">
      <c r="A390" s="391">
        <v>91656</v>
      </c>
      <c r="B390" s="390" t="s">
        <v>4214</v>
      </c>
      <c r="C390" s="390" t="s">
        <v>5430</v>
      </c>
      <c r="D390" s="390" t="s">
        <v>5431</v>
      </c>
      <c r="E390" s="390" t="s">
        <v>378</v>
      </c>
      <c r="F390" s="390" t="s">
        <v>5432</v>
      </c>
      <c r="G390" s="390" t="s">
        <v>5433</v>
      </c>
    </row>
    <row r="391" spans="1:7" x14ac:dyDescent="0.45">
      <c r="A391" s="391">
        <v>91662</v>
      </c>
      <c r="B391" s="390" t="s">
        <v>1554</v>
      </c>
      <c r="C391" s="390" t="s">
        <v>3227</v>
      </c>
      <c r="D391" s="390" t="s">
        <v>3225</v>
      </c>
      <c r="E391" s="390" t="s">
        <v>711</v>
      </c>
      <c r="F391" s="390" t="s">
        <v>3226</v>
      </c>
      <c r="G391" s="390" t="s">
        <v>5434</v>
      </c>
    </row>
    <row r="392" spans="1:7" x14ac:dyDescent="0.45">
      <c r="A392" s="391">
        <v>91679</v>
      </c>
      <c r="B392" s="390" t="s">
        <v>4198</v>
      </c>
      <c r="C392" s="390" t="s">
        <v>5435</v>
      </c>
      <c r="D392" s="390" t="s">
        <v>5436</v>
      </c>
      <c r="E392" s="390" t="s">
        <v>456</v>
      </c>
      <c r="F392" s="390" t="s">
        <v>5437</v>
      </c>
      <c r="G392" s="390" t="s">
        <v>5438</v>
      </c>
    </row>
    <row r="393" spans="1:7" x14ac:dyDescent="0.45">
      <c r="A393" s="391">
        <v>91702</v>
      </c>
      <c r="B393" s="390" t="s">
        <v>238</v>
      </c>
      <c r="C393" s="390" t="s">
        <v>3205</v>
      </c>
      <c r="D393" s="390" t="s">
        <v>734</v>
      </c>
      <c r="E393" s="390" t="s">
        <v>711</v>
      </c>
      <c r="F393" s="390" t="s">
        <v>2198</v>
      </c>
      <c r="G393" s="390" t="s">
        <v>5439</v>
      </c>
    </row>
    <row r="394" spans="1:7" x14ac:dyDescent="0.45">
      <c r="A394" s="391">
        <v>91728</v>
      </c>
      <c r="B394" s="390" t="s">
        <v>4167</v>
      </c>
      <c r="C394" s="390" t="s">
        <v>5440</v>
      </c>
      <c r="D394" s="390" t="s">
        <v>5441</v>
      </c>
      <c r="E394" s="390" t="s">
        <v>430</v>
      </c>
      <c r="F394" s="390" t="s">
        <v>5442</v>
      </c>
      <c r="G394" s="390" t="s">
        <v>5443</v>
      </c>
    </row>
    <row r="395" spans="1:7" x14ac:dyDescent="0.45">
      <c r="A395" s="391">
        <v>91735</v>
      </c>
      <c r="B395" s="390" t="s">
        <v>4162</v>
      </c>
      <c r="C395" s="390" t="s">
        <v>5444</v>
      </c>
      <c r="D395" s="390" t="s">
        <v>5445</v>
      </c>
      <c r="E395" s="390" t="s">
        <v>432</v>
      </c>
      <c r="F395" s="390" t="s">
        <v>5446</v>
      </c>
      <c r="G395" s="390" t="s">
        <v>5447</v>
      </c>
    </row>
    <row r="396" spans="1:7" x14ac:dyDescent="0.45">
      <c r="A396" s="391">
        <v>91736</v>
      </c>
      <c r="B396" s="390" t="s">
        <v>148</v>
      </c>
      <c r="C396" s="390" t="s">
        <v>1378</v>
      </c>
      <c r="D396" s="390" t="s">
        <v>583</v>
      </c>
      <c r="E396" s="390" t="s">
        <v>555</v>
      </c>
      <c r="F396" s="390" t="s">
        <v>2086</v>
      </c>
      <c r="G396" s="390" t="s">
        <v>5448</v>
      </c>
    </row>
    <row r="397" spans="1:7" x14ac:dyDescent="0.45">
      <c r="A397" s="391">
        <v>91753</v>
      </c>
      <c r="B397" s="390" t="s">
        <v>4154</v>
      </c>
      <c r="C397" s="390" t="s">
        <v>5449</v>
      </c>
      <c r="D397" s="390" t="s">
        <v>5450</v>
      </c>
      <c r="E397" s="390" t="s">
        <v>679</v>
      </c>
      <c r="F397" s="390" t="s">
        <v>5451</v>
      </c>
      <c r="G397" s="390" t="s">
        <v>5452</v>
      </c>
    </row>
    <row r="398" spans="1:7" x14ac:dyDescent="0.45">
      <c r="A398" s="391">
        <v>91755</v>
      </c>
      <c r="B398" s="390" t="s">
        <v>4152</v>
      </c>
      <c r="C398" s="390" t="s">
        <v>5453</v>
      </c>
      <c r="D398" s="390" t="s">
        <v>5454</v>
      </c>
      <c r="E398" s="390" t="s">
        <v>679</v>
      </c>
      <c r="F398" s="390" t="s">
        <v>5455</v>
      </c>
      <c r="G398" s="390" t="s">
        <v>5456</v>
      </c>
    </row>
    <row r="399" spans="1:7" x14ac:dyDescent="0.45">
      <c r="A399" s="391">
        <v>91769</v>
      </c>
      <c r="B399" s="390" t="s">
        <v>4141</v>
      </c>
      <c r="C399" s="390" t="s">
        <v>5457</v>
      </c>
      <c r="D399" s="390" t="s">
        <v>5458</v>
      </c>
      <c r="E399" s="390" t="s">
        <v>864</v>
      </c>
      <c r="F399" s="390" t="s">
        <v>5459</v>
      </c>
      <c r="G399" s="390" t="s">
        <v>5460</v>
      </c>
    </row>
    <row r="400" spans="1:7" x14ac:dyDescent="0.45">
      <c r="A400" s="391">
        <v>91770</v>
      </c>
      <c r="B400" s="390" t="s">
        <v>851</v>
      </c>
      <c r="C400" s="390" t="s">
        <v>1433</v>
      </c>
      <c r="D400" s="390" t="s">
        <v>1577</v>
      </c>
      <c r="E400" s="390" t="s">
        <v>848</v>
      </c>
      <c r="F400" s="390" t="s">
        <v>3441</v>
      </c>
      <c r="G400" s="390" t="s">
        <v>5461</v>
      </c>
    </row>
    <row r="401" spans="1:7" x14ac:dyDescent="0.45">
      <c r="A401" s="391">
        <v>91771</v>
      </c>
      <c r="B401" s="390" t="s">
        <v>4140</v>
      </c>
      <c r="C401" s="390" t="s">
        <v>3483</v>
      </c>
      <c r="D401" s="390" t="s">
        <v>1578</v>
      </c>
      <c r="E401" s="390" t="s">
        <v>569</v>
      </c>
      <c r="F401" s="390" t="s">
        <v>3482</v>
      </c>
      <c r="G401" s="390" t="s">
        <v>5462</v>
      </c>
    </row>
    <row r="402" spans="1:7" x14ac:dyDescent="0.45">
      <c r="A402" s="391">
        <v>91774</v>
      </c>
      <c r="B402" s="390" t="s">
        <v>144</v>
      </c>
      <c r="C402" s="390" t="s">
        <v>3031</v>
      </c>
      <c r="D402" s="390" t="s">
        <v>1580</v>
      </c>
      <c r="E402" s="390" t="s">
        <v>430</v>
      </c>
      <c r="F402" s="390" t="s">
        <v>2075</v>
      </c>
      <c r="G402" s="390" t="s">
        <v>5463</v>
      </c>
    </row>
    <row r="403" spans="1:7" x14ac:dyDescent="0.45">
      <c r="A403" s="391">
        <v>91791</v>
      </c>
      <c r="B403" s="390" t="s">
        <v>4130</v>
      </c>
      <c r="C403" s="390" t="s">
        <v>5464</v>
      </c>
      <c r="D403" s="390" t="s">
        <v>5465</v>
      </c>
      <c r="E403" s="390" t="s">
        <v>787</v>
      </c>
      <c r="F403" s="390" t="s">
        <v>5466</v>
      </c>
      <c r="G403" s="390" t="s">
        <v>5467</v>
      </c>
    </row>
    <row r="404" spans="1:7" x14ac:dyDescent="0.45">
      <c r="A404" s="391">
        <v>91812</v>
      </c>
      <c r="B404" s="390" t="s">
        <v>4118</v>
      </c>
      <c r="C404" s="390" t="s">
        <v>5468</v>
      </c>
      <c r="D404" s="390" t="s">
        <v>5469</v>
      </c>
      <c r="E404" s="390" t="s">
        <v>5</v>
      </c>
      <c r="F404" s="390" t="s">
        <v>5470</v>
      </c>
      <c r="G404" s="390" t="s">
        <v>5471</v>
      </c>
    </row>
    <row r="405" spans="1:7" x14ac:dyDescent="0.45">
      <c r="A405" s="391">
        <v>91830</v>
      </c>
      <c r="B405" s="390" t="s">
        <v>4108</v>
      </c>
      <c r="C405" s="390" t="s">
        <v>5472</v>
      </c>
      <c r="D405" s="390" t="s">
        <v>5473</v>
      </c>
      <c r="E405" s="390" t="s">
        <v>415</v>
      </c>
      <c r="F405" s="390" t="s">
        <v>5474</v>
      </c>
      <c r="G405" s="390" t="s">
        <v>5475</v>
      </c>
    </row>
    <row r="406" spans="1:7" x14ac:dyDescent="0.45">
      <c r="A406" s="391">
        <v>91834</v>
      </c>
      <c r="B406" s="390" t="s">
        <v>4106</v>
      </c>
      <c r="C406" s="390" t="s">
        <v>5476</v>
      </c>
      <c r="D406" s="390" t="s">
        <v>5477</v>
      </c>
      <c r="E406" s="390" t="s">
        <v>456</v>
      </c>
      <c r="F406" s="390" t="s">
        <v>5478</v>
      </c>
      <c r="G406" s="390" t="s">
        <v>5479</v>
      </c>
    </row>
    <row r="407" spans="1:7" x14ac:dyDescent="0.45">
      <c r="A407" s="391">
        <v>91902</v>
      </c>
      <c r="B407" s="390" t="s">
        <v>4061</v>
      </c>
      <c r="C407" s="390" t="s">
        <v>5480</v>
      </c>
      <c r="D407" s="390" t="s">
        <v>5481</v>
      </c>
      <c r="E407" s="390" t="s">
        <v>548</v>
      </c>
      <c r="F407" s="390" t="s">
        <v>5482</v>
      </c>
      <c r="G407" s="390" t="s">
        <v>5483</v>
      </c>
    </row>
    <row r="408" spans="1:7" x14ac:dyDescent="0.45">
      <c r="A408" s="391">
        <v>91924</v>
      </c>
      <c r="B408" s="390" t="s">
        <v>4046</v>
      </c>
      <c r="C408" s="390" t="s">
        <v>5484</v>
      </c>
      <c r="D408" s="390" t="s">
        <v>5485</v>
      </c>
      <c r="E408" s="390" t="s">
        <v>430</v>
      </c>
      <c r="F408" s="390" t="s">
        <v>5486</v>
      </c>
      <c r="G408" s="390" t="s">
        <v>5487</v>
      </c>
    </row>
    <row r="409" spans="1:7" x14ac:dyDescent="0.45">
      <c r="A409" s="391">
        <v>91937</v>
      </c>
      <c r="B409" s="390" t="s">
        <v>4037</v>
      </c>
      <c r="C409" s="390" t="s">
        <v>5488</v>
      </c>
      <c r="D409" s="390" t="s">
        <v>5489</v>
      </c>
      <c r="E409" s="390" t="s">
        <v>5</v>
      </c>
      <c r="F409" s="390" t="s">
        <v>5490</v>
      </c>
      <c r="G409" s="390" t="s">
        <v>5491</v>
      </c>
    </row>
    <row r="410" spans="1:7" x14ac:dyDescent="0.45">
      <c r="A410" s="391">
        <v>91939</v>
      </c>
      <c r="B410" s="390" t="s">
        <v>4035</v>
      </c>
      <c r="C410" s="390" t="s">
        <v>5492</v>
      </c>
      <c r="D410" s="390" t="s">
        <v>5493</v>
      </c>
      <c r="E410" s="390" t="s">
        <v>367</v>
      </c>
      <c r="F410" s="390" t="s">
        <v>5494</v>
      </c>
      <c r="G410" s="390" t="s">
        <v>5495</v>
      </c>
    </row>
    <row r="411" spans="1:7" x14ac:dyDescent="0.45">
      <c r="A411" s="391">
        <v>91941</v>
      </c>
      <c r="B411" s="390" t="s">
        <v>4033</v>
      </c>
      <c r="C411" s="390" t="s">
        <v>5496</v>
      </c>
      <c r="D411" s="390" t="s">
        <v>5497</v>
      </c>
      <c r="E411" s="390" t="s">
        <v>358</v>
      </c>
      <c r="F411" s="390" t="s">
        <v>5498</v>
      </c>
      <c r="G411" s="390" t="s">
        <v>5499</v>
      </c>
    </row>
    <row r="412" spans="1:7" x14ac:dyDescent="0.45">
      <c r="A412" s="391">
        <v>91989</v>
      </c>
      <c r="B412" s="390" t="s">
        <v>3995</v>
      </c>
      <c r="C412" s="390" t="s">
        <v>5500</v>
      </c>
      <c r="D412" s="390" t="s">
        <v>5501</v>
      </c>
      <c r="E412" s="390" t="s">
        <v>798</v>
      </c>
      <c r="F412" s="390" t="s">
        <v>5502</v>
      </c>
      <c r="G412" s="390" t="s">
        <v>5503</v>
      </c>
    </row>
    <row r="413" spans="1:7" x14ac:dyDescent="0.45">
      <c r="A413" s="391">
        <v>92003</v>
      </c>
      <c r="B413" s="390" t="s">
        <v>3982</v>
      </c>
      <c r="C413" s="390" t="s">
        <v>5504</v>
      </c>
      <c r="D413" s="390" t="s">
        <v>5505</v>
      </c>
      <c r="E413" s="390" t="s">
        <v>378</v>
      </c>
      <c r="F413" s="390" t="s">
        <v>5506</v>
      </c>
      <c r="G413" s="390" t="s">
        <v>5507</v>
      </c>
    </row>
    <row r="414" spans="1:7" x14ac:dyDescent="0.45">
      <c r="A414" s="391">
        <v>92006</v>
      </c>
      <c r="B414" s="390" t="s">
        <v>3980</v>
      </c>
      <c r="C414" s="390" t="s">
        <v>5508</v>
      </c>
      <c r="D414" s="390" t="s">
        <v>5509</v>
      </c>
      <c r="E414" s="390" t="s">
        <v>358</v>
      </c>
      <c r="F414" s="390" t="s">
        <v>5510</v>
      </c>
      <c r="G414" s="390" t="s">
        <v>5511</v>
      </c>
    </row>
    <row r="415" spans="1:7" x14ac:dyDescent="0.45">
      <c r="A415" s="391">
        <v>92013</v>
      </c>
      <c r="B415" s="390" t="s">
        <v>3976</v>
      </c>
      <c r="C415" s="390" t="s">
        <v>5512</v>
      </c>
      <c r="D415" s="390" t="s">
        <v>5513</v>
      </c>
      <c r="E415" s="390" t="s">
        <v>610</v>
      </c>
      <c r="F415" s="390" t="s">
        <v>5514</v>
      </c>
      <c r="G415" s="390" t="s">
        <v>5515</v>
      </c>
    </row>
    <row r="416" spans="1:7" x14ac:dyDescent="0.45">
      <c r="A416" s="391">
        <v>92016</v>
      </c>
      <c r="B416" s="390" t="s">
        <v>3973</v>
      </c>
      <c r="C416" s="390" t="s">
        <v>5516</v>
      </c>
      <c r="D416" s="390" t="s">
        <v>5517</v>
      </c>
      <c r="E416" s="390" t="s">
        <v>607</v>
      </c>
      <c r="F416" s="390" t="s">
        <v>5518</v>
      </c>
      <c r="G416" s="390" t="s">
        <v>5519</v>
      </c>
    </row>
    <row r="417" spans="1:7" x14ac:dyDescent="0.45">
      <c r="A417" s="391">
        <v>92050</v>
      </c>
      <c r="B417" s="390" t="s">
        <v>3945</v>
      </c>
      <c r="C417" s="390" t="s">
        <v>5520</v>
      </c>
      <c r="D417" s="390" t="s">
        <v>5521</v>
      </c>
      <c r="E417" s="390" t="s">
        <v>430</v>
      </c>
      <c r="F417" s="390" t="s">
        <v>5522</v>
      </c>
      <c r="G417" s="390" t="s">
        <v>5523</v>
      </c>
    </row>
    <row r="418" spans="1:7" x14ac:dyDescent="0.45">
      <c r="A418" s="391">
        <v>92073</v>
      </c>
      <c r="B418" s="390" t="s">
        <v>3931</v>
      </c>
      <c r="C418" s="390" t="s">
        <v>5524</v>
      </c>
      <c r="D418" s="390" t="s">
        <v>5525</v>
      </c>
      <c r="E418" s="390" t="s">
        <v>416</v>
      </c>
      <c r="F418" s="390" t="s">
        <v>5526</v>
      </c>
      <c r="G418" s="390" t="s">
        <v>5527</v>
      </c>
    </row>
    <row r="419" spans="1:7" x14ac:dyDescent="0.45">
      <c r="A419" s="391">
        <v>92081</v>
      </c>
      <c r="B419" s="390" t="s">
        <v>3925</v>
      </c>
      <c r="C419" s="390" t="s">
        <v>5528</v>
      </c>
      <c r="D419" s="390" t="s">
        <v>5529</v>
      </c>
      <c r="E419" s="390" t="s">
        <v>848</v>
      </c>
      <c r="F419" s="390" t="s">
        <v>5530</v>
      </c>
      <c r="G419" s="390" t="s">
        <v>5531</v>
      </c>
    </row>
    <row r="420" spans="1:7" x14ac:dyDescent="0.45">
      <c r="A420" s="391">
        <v>92082</v>
      </c>
      <c r="B420" s="390" t="s">
        <v>3924</v>
      </c>
      <c r="C420" s="390" t="s">
        <v>5532</v>
      </c>
      <c r="D420" s="390" t="s">
        <v>5533</v>
      </c>
      <c r="E420" s="390" t="s">
        <v>848</v>
      </c>
      <c r="F420" s="390" t="s">
        <v>5534</v>
      </c>
      <c r="G420" s="390" t="s">
        <v>5535</v>
      </c>
    </row>
    <row r="421" spans="1:7" x14ac:dyDescent="0.45">
      <c r="A421" s="391">
        <v>92090</v>
      </c>
      <c r="B421" s="390" t="s">
        <v>3918</v>
      </c>
      <c r="C421" s="390" t="s">
        <v>5536</v>
      </c>
      <c r="D421" s="390" t="s">
        <v>5537</v>
      </c>
      <c r="E421" s="390" t="s">
        <v>415</v>
      </c>
      <c r="F421" s="390" t="s">
        <v>5538</v>
      </c>
      <c r="G421" s="390" t="s">
        <v>5539</v>
      </c>
    </row>
    <row r="422" spans="1:7" x14ac:dyDescent="0.45">
      <c r="A422" s="391">
        <v>92093</v>
      </c>
      <c r="B422" s="390" t="s">
        <v>3915</v>
      </c>
      <c r="C422" s="390" t="s">
        <v>5540</v>
      </c>
      <c r="D422" s="390" t="s">
        <v>5541</v>
      </c>
      <c r="E422" s="390" t="s">
        <v>378</v>
      </c>
      <c r="F422" s="390" t="s">
        <v>5542</v>
      </c>
      <c r="G422" s="390" t="s">
        <v>5543</v>
      </c>
    </row>
    <row r="423" spans="1:7" x14ac:dyDescent="0.45">
      <c r="A423" s="391">
        <v>92101</v>
      </c>
      <c r="B423" s="390" t="s">
        <v>3910</v>
      </c>
      <c r="C423" s="390" t="s">
        <v>3085</v>
      </c>
      <c r="D423" s="390" t="s">
        <v>1605</v>
      </c>
      <c r="E423" s="390" t="s">
        <v>607</v>
      </c>
      <c r="F423" s="390" t="s">
        <v>3084</v>
      </c>
      <c r="G423" s="390" t="s">
        <v>5544</v>
      </c>
    </row>
    <row r="424" spans="1:7" x14ac:dyDescent="0.45">
      <c r="A424" s="391">
        <v>92106</v>
      </c>
      <c r="B424" s="390" t="s">
        <v>3905</v>
      </c>
      <c r="C424" s="390" t="s">
        <v>3905</v>
      </c>
      <c r="D424" s="390" t="s">
        <v>5545</v>
      </c>
      <c r="E424" s="390" t="s">
        <v>430</v>
      </c>
      <c r="F424" s="390" t="s">
        <v>5546</v>
      </c>
      <c r="G424" s="390" t="s">
        <v>5547</v>
      </c>
    </row>
    <row r="425" spans="1:7" x14ac:dyDescent="0.45">
      <c r="A425" s="391">
        <v>92128</v>
      </c>
      <c r="B425" s="390" t="s">
        <v>696</v>
      </c>
      <c r="C425" s="390" t="s">
        <v>3237</v>
      </c>
      <c r="D425" s="390" t="s">
        <v>697</v>
      </c>
      <c r="E425" s="390" t="s">
        <v>658</v>
      </c>
      <c r="F425" s="390" t="s">
        <v>2228</v>
      </c>
      <c r="G425" s="390" t="s">
        <v>5548</v>
      </c>
    </row>
    <row r="426" spans="1:7" x14ac:dyDescent="0.45">
      <c r="A426" s="391">
        <v>92143</v>
      </c>
      <c r="B426" s="390" t="s">
        <v>3880</v>
      </c>
      <c r="C426" s="390" t="s">
        <v>5549</v>
      </c>
      <c r="D426" s="390" t="s">
        <v>5550</v>
      </c>
      <c r="E426" s="390" t="s">
        <v>407</v>
      </c>
      <c r="F426" s="390" t="s">
        <v>5551</v>
      </c>
      <c r="G426" s="390" t="s">
        <v>5552</v>
      </c>
    </row>
    <row r="427" spans="1:7" x14ac:dyDescent="0.45">
      <c r="A427" s="391">
        <v>92161</v>
      </c>
      <c r="B427" s="390" t="s">
        <v>3866</v>
      </c>
      <c r="C427" s="390" t="s">
        <v>5553</v>
      </c>
      <c r="D427" s="390" t="s">
        <v>5554</v>
      </c>
      <c r="E427" s="390" t="s">
        <v>798</v>
      </c>
      <c r="F427" s="390" t="s">
        <v>5555</v>
      </c>
      <c r="G427" s="390" t="s">
        <v>5556</v>
      </c>
    </row>
    <row r="428" spans="1:7" x14ac:dyDescent="0.45">
      <c r="A428" s="391">
        <v>92167</v>
      </c>
      <c r="B428" s="390" t="s">
        <v>3862</v>
      </c>
      <c r="C428" s="390" t="s">
        <v>5557</v>
      </c>
      <c r="D428" s="390" t="s">
        <v>5558</v>
      </c>
      <c r="E428" s="390" t="s">
        <v>387</v>
      </c>
      <c r="F428" s="390" t="s">
        <v>5559</v>
      </c>
      <c r="G428" s="390" t="s">
        <v>5560</v>
      </c>
    </row>
    <row r="429" spans="1:7" x14ac:dyDescent="0.45">
      <c r="A429" s="391">
        <v>92187</v>
      </c>
      <c r="B429" s="390" t="s">
        <v>3846</v>
      </c>
      <c r="C429" s="390" t="s">
        <v>5561</v>
      </c>
      <c r="D429" s="390" t="s">
        <v>5562</v>
      </c>
      <c r="E429" s="390" t="s">
        <v>711</v>
      </c>
      <c r="F429" s="390" t="s">
        <v>5563</v>
      </c>
      <c r="G429" s="390" t="s">
        <v>5564</v>
      </c>
    </row>
    <row r="430" spans="1:7" x14ac:dyDescent="0.45">
      <c r="A430" s="391">
        <v>92207</v>
      </c>
      <c r="B430" s="390" t="s">
        <v>3835</v>
      </c>
      <c r="C430" s="390" t="s">
        <v>5565</v>
      </c>
      <c r="D430" s="390" t="s">
        <v>5566</v>
      </c>
      <c r="E430" s="390" t="s">
        <v>879</v>
      </c>
      <c r="F430" s="390" t="s">
        <v>5567</v>
      </c>
      <c r="G430" s="390" t="s">
        <v>5568</v>
      </c>
    </row>
    <row r="431" spans="1:7" x14ac:dyDescent="0.45">
      <c r="A431" s="391">
        <v>92209</v>
      </c>
      <c r="B431" s="390" t="s">
        <v>3834</v>
      </c>
      <c r="C431" s="390" t="s">
        <v>5569</v>
      </c>
      <c r="D431" s="390" t="s">
        <v>5570</v>
      </c>
      <c r="E431" s="390" t="s">
        <v>655</v>
      </c>
      <c r="F431" s="390" t="s">
        <v>5571</v>
      </c>
      <c r="G431" s="390" t="s">
        <v>5572</v>
      </c>
    </row>
    <row r="432" spans="1:7" x14ac:dyDescent="0.45">
      <c r="A432" s="391">
        <v>92225</v>
      </c>
      <c r="B432" s="390" t="s">
        <v>279</v>
      </c>
      <c r="C432" s="390" t="s">
        <v>1432</v>
      </c>
      <c r="D432" s="390" t="s">
        <v>823</v>
      </c>
      <c r="E432" s="390" t="s">
        <v>806</v>
      </c>
      <c r="F432" s="390" t="s">
        <v>2335</v>
      </c>
      <c r="G432" s="390" t="s">
        <v>5573</v>
      </c>
    </row>
    <row r="433" spans="1:7" x14ac:dyDescent="0.45">
      <c r="A433" s="391">
        <v>92248</v>
      </c>
      <c r="B433" s="390" t="s">
        <v>3803</v>
      </c>
      <c r="C433" s="390" t="s">
        <v>5574</v>
      </c>
      <c r="D433" s="390" t="s">
        <v>5575</v>
      </c>
      <c r="E433" s="390" t="s">
        <v>432</v>
      </c>
      <c r="F433" s="390" t="s">
        <v>5576</v>
      </c>
      <c r="G433" s="390" t="s">
        <v>5577</v>
      </c>
    </row>
    <row r="434" spans="1:7" x14ac:dyDescent="0.45">
      <c r="A434" s="391">
        <v>92251</v>
      </c>
      <c r="B434" s="390" t="s">
        <v>3801</v>
      </c>
      <c r="C434" s="390" t="s">
        <v>5578</v>
      </c>
      <c r="D434" s="390" t="s">
        <v>5579</v>
      </c>
      <c r="E434" s="390" t="s">
        <v>437</v>
      </c>
      <c r="F434" s="390" t="s">
        <v>5580</v>
      </c>
      <c r="G434" s="390" t="s">
        <v>5581</v>
      </c>
    </row>
    <row r="435" spans="1:7" x14ac:dyDescent="0.45">
      <c r="A435" s="391">
        <v>92257</v>
      </c>
      <c r="B435" s="390" t="s">
        <v>3796</v>
      </c>
      <c r="C435" s="390" t="s">
        <v>5582</v>
      </c>
      <c r="D435" s="390" t="s">
        <v>5583</v>
      </c>
      <c r="E435" s="390" t="s">
        <v>658</v>
      </c>
      <c r="F435" s="390" t="s">
        <v>5584</v>
      </c>
      <c r="G435" s="390" t="s">
        <v>5585</v>
      </c>
    </row>
    <row r="436" spans="1:7" x14ac:dyDescent="0.45">
      <c r="A436" s="391">
        <v>92298</v>
      </c>
      <c r="B436" s="390" t="s">
        <v>3762</v>
      </c>
      <c r="C436" s="390" t="s">
        <v>5586</v>
      </c>
      <c r="D436" s="390" t="s">
        <v>5587</v>
      </c>
      <c r="E436" s="390" t="s">
        <v>456</v>
      </c>
      <c r="F436" s="390" t="s">
        <v>5588</v>
      </c>
      <c r="G436" s="390" t="s">
        <v>5589</v>
      </c>
    </row>
    <row r="437" spans="1:7" x14ac:dyDescent="0.45">
      <c r="A437" s="391">
        <v>92304</v>
      </c>
      <c r="B437" s="390" t="s">
        <v>291</v>
      </c>
      <c r="C437" s="390" t="s">
        <v>3377</v>
      </c>
      <c r="D437" s="390" t="s">
        <v>841</v>
      </c>
      <c r="E437" s="390" t="s">
        <v>840</v>
      </c>
      <c r="F437" s="390" t="s">
        <v>2347</v>
      </c>
      <c r="G437" s="390" t="s">
        <v>5590</v>
      </c>
    </row>
    <row r="438" spans="1:7" x14ac:dyDescent="0.45">
      <c r="A438" s="391">
        <v>92320</v>
      </c>
      <c r="B438" s="390" t="s">
        <v>3749</v>
      </c>
      <c r="C438" s="390" t="s">
        <v>5591</v>
      </c>
      <c r="D438" s="390" t="s">
        <v>5592</v>
      </c>
      <c r="E438" s="390" t="s">
        <v>430</v>
      </c>
      <c r="F438" s="390" t="s">
        <v>5593</v>
      </c>
      <c r="G438" s="390" t="s">
        <v>5594</v>
      </c>
    </row>
    <row r="439" spans="1:7" x14ac:dyDescent="0.45">
      <c r="A439" s="391">
        <v>92324</v>
      </c>
      <c r="B439" s="390" t="s">
        <v>21</v>
      </c>
      <c r="C439" s="390" t="s">
        <v>2835</v>
      </c>
      <c r="D439" s="390" t="s">
        <v>359</v>
      </c>
      <c r="E439" s="390" t="s">
        <v>358</v>
      </c>
      <c r="F439" s="390" t="s">
        <v>1843</v>
      </c>
      <c r="G439" s="390" t="s">
        <v>5595</v>
      </c>
    </row>
    <row r="440" spans="1:7" x14ac:dyDescent="0.45">
      <c r="A440" s="391">
        <v>92333</v>
      </c>
      <c r="B440" s="390" t="s">
        <v>3738</v>
      </c>
      <c r="C440" s="390" t="s">
        <v>5596</v>
      </c>
      <c r="D440" s="390" t="s">
        <v>5597</v>
      </c>
      <c r="E440" s="390" t="s">
        <v>426</v>
      </c>
      <c r="F440" s="390" t="s">
        <v>5598</v>
      </c>
      <c r="G440" s="390" t="s">
        <v>5599</v>
      </c>
    </row>
    <row r="441" spans="1:7" x14ac:dyDescent="0.45">
      <c r="A441" s="391">
        <v>92368</v>
      </c>
      <c r="B441" s="390" t="s">
        <v>3708</v>
      </c>
      <c r="C441" s="390" t="s">
        <v>5600</v>
      </c>
      <c r="D441" s="390" t="s">
        <v>5601</v>
      </c>
      <c r="E441" s="390" t="s">
        <v>430</v>
      </c>
      <c r="F441" s="390" t="s">
        <v>5602</v>
      </c>
      <c r="G441" s="390" t="s">
        <v>5603</v>
      </c>
    </row>
    <row r="442" spans="1:7" x14ac:dyDescent="0.45">
      <c r="A442" s="391">
        <v>92383</v>
      </c>
      <c r="B442" s="390" t="s">
        <v>3694</v>
      </c>
      <c r="C442" s="390" t="s">
        <v>5604</v>
      </c>
      <c r="D442" s="390" t="s">
        <v>5271</v>
      </c>
      <c r="E442" s="390" t="s">
        <v>679</v>
      </c>
      <c r="F442" s="390" t="s">
        <v>5605</v>
      </c>
      <c r="G442" s="390" t="s">
        <v>5606</v>
      </c>
    </row>
    <row r="443" spans="1:7" x14ac:dyDescent="0.45">
      <c r="A443" s="391">
        <v>92389</v>
      </c>
      <c r="B443" s="390" t="s">
        <v>3690</v>
      </c>
      <c r="C443" s="390" t="s">
        <v>5607</v>
      </c>
      <c r="D443" s="390" t="s">
        <v>5608</v>
      </c>
      <c r="E443" s="390" t="s">
        <v>695</v>
      </c>
      <c r="F443" s="390" t="s">
        <v>5609</v>
      </c>
      <c r="G443" s="390" t="s">
        <v>5610</v>
      </c>
    </row>
    <row r="444" spans="1:7" x14ac:dyDescent="0.45">
      <c r="A444" s="391">
        <v>92397</v>
      </c>
      <c r="B444" s="390" t="s">
        <v>3683</v>
      </c>
      <c r="C444" s="390" t="s">
        <v>5611</v>
      </c>
      <c r="D444" s="390" t="s">
        <v>5612</v>
      </c>
      <c r="E444" s="390" t="s">
        <v>426</v>
      </c>
      <c r="F444" s="390" t="s">
        <v>5613</v>
      </c>
      <c r="G444" s="390" t="s">
        <v>5614</v>
      </c>
    </row>
    <row r="445" spans="1:7" x14ac:dyDescent="0.45">
      <c r="A445" s="391">
        <v>92398</v>
      </c>
      <c r="B445" s="390" t="s">
        <v>63</v>
      </c>
      <c r="C445" s="390" t="s">
        <v>2900</v>
      </c>
      <c r="D445" s="390" t="s">
        <v>1621</v>
      </c>
      <c r="E445" s="390" t="s">
        <v>407</v>
      </c>
      <c r="F445" s="390" t="s">
        <v>1919</v>
      </c>
      <c r="G445" s="390" t="s">
        <v>2541</v>
      </c>
    </row>
    <row r="446" spans="1:7" x14ac:dyDescent="0.45">
      <c r="A446" s="391">
        <v>92403</v>
      </c>
      <c r="B446" s="390" t="s">
        <v>3678</v>
      </c>
      <c r="C446" s="390" t="s">
        <v>5615</v>
      </c>
      <c r="D446" s="390" t="s">
        <v>5616</v>
      </c>
      <c r="E446" s="390" t="s">
        <v>569</v>
      </c>
      <c r="F446" s="390" t="s">
        <v>5617</v>
      </c>
      <c r="G446" s="390" t="s">
        <v>5618</v>
      </c>
    </row>
    <row r="447" spans="1:7" x14ac:dyDescent="0.45">
      <c r="A447" s="391">
        <v>92456</v>
      </c>
      <c r="B447" s="390" t="s">
        <v>3631</v>
      </c>
      <c r="C447" s="390" t="s">
        <v>5619</v>
      </c>
      <c r="D447" s="390" t="s">
        <v>5620</v>
      </c>
      <c r="E447" s="390" t="s">
        <v>370</v>
      </c>
      <c r="F447" s="390" t="s">
        <v>5621</v>
      </c>
      <c r="G447" s="390" t="s">
        <v>5622</v>
      </c>
    </row>
    <row r="448" spans="1:7" x14ac:dyDescent="0.45">
      <c r="A448" s="391">
        <v>92464</v>
      </c>
      <c r="B448" s="390" t="s">
        <v>3623</v>
      </c>
      <c r="C448" s="390" t="s">
        <v>5623</v>
      </c>
      <c r="D448" s="390" t="s">
        <v>5624</v>
      </c>
      <c r="E448" s="390" t="s">
        <v>430</v>
      </c>
      <c r="F448" s="390" t="s">
        <v>5625</v>
      </c>
      <c r="G448" s="390" t="s">
        <v>5626</v>
      </c>
    </row>
    <row r="449" spans="1:7" x14ac:dyDescent="0.45">
      <c r="A449" s="391">
        <v>92481</v>
      </c>
      <c r="B449" s="390" t="s">
        <v>3608</v>
      </c>
      <c r="C449" s="390" t="s">
        <v>5627</v>
      </c>
      <c r="D449" s="390" t="s">
        <v>5628</v>
      </c>
      <c r="E449" s="390" t="s">
        <v>655</v>
      </c>
      <c r="F449" s="390" t="s">
        <v>5629</v>
      </c>
      <c r="G449" s="390" t="s">
        <v>5630</v>
      </c>
    </row>
    <row r="450" spans="1:7" x14ac:dyDescent="0.45">
      <c r="A450" s="391">
        <v>91140</v>
      </c>
      <c r="B450" s="390" t="s">
        <v>4422</v>
      </c>
      <c r="C450" s="390" t="s">
        <v>5631</v>
      </c>
      <c r="D450" s="390" t="s">
        <v>5632</v>
      </c>
      <c r="E450" s="390" t="s">
        <v>358</v>
      </c>
      <c r="F450" s="390" t="s">
        <v>5633</v>
      </c>
      <c r="G450" s="390" t="s">
        <v>5634</v>
      </c>
    </row>
    <row r="451" spans="1:7" x14ac:dyDescent="0.45">
      <c r="A451" s="391">
        <v>91147</v>
      </c>
      <c r="B451" s="390" t="s">
        <v>80</v>
      </c>
      <c r="C451" s="390" t="s">
        <v>1341</v>
      </c>
      <c r="D451" s="390" t="s">
        <v>476</v>
      </c>
      <c r="E451" s="390" t="s">
        <v>430</v>
      </c>
      <c r="F451" s="390" t="s">
        <v>1898</v>
      </c>
      <c r="G451" s="390" t="s">
        <v>2551</v>
      </c>
    </row>
    <row r="452" spans="1:7" x14ac:dyDescent="0.45">
      <c r="A452" s="391">
        <v>91164</v>
      </c>
      <c r="B452" s="390" t="s">
        <v>271</v>
      </c>
      <c r="C452" s="390" t="s">
        <v>3339</v>
      </c>
      <c r="D452" s="390" t="s">
        <v>800</v>
      </c>
      <c r="E452" s="390" t="s">
        <v>798</v>
      </c>
      <c r="F452" s="390" t="s">
        <v>2306</v>
      </c>
      <c r="G452" s="390" t="s">
        <v>5635</v>
      </c>
    </row>
    <row r="453" spans="1:7" x14ac:dyDescent="0.45">
      <c r="A453" s="391">
        <v>91173</v>
      </c>
      <c r="B453" s="390" t="s">
        <v>3516</v>
      </c>
      <c r="C453" s="390" t="s">
        <v>5636</v>
      </c>
      <c r="D453" s="390" t="s">
        <v>5637</v>
      </c>
      <c r="E453" s="390" t="s">
        <v>415</v>
      </c>
      <c r="F453" s="390" t="s">
        <v>5638</v>
      </c>
      <c r="G453" s="390" t="s">
        <v>5639</v>
      </c>
    </row>
    <row r="454" spans="1:7" x14ac:dyDescent="0.45">
      <c r="A454" s="391">
        <v>91178</v>
      </c>
      <c r="B454" s="390" t="s">
        <v>124</v>
      </c>
      <c r="C454" s="390" t="s">
        <v>1418</v>
      </c>
      <c r="D454" s="390" t="s">
        <v>2039</v>
      </c>
      <c r="E454" s="390" t="s">
        <v>430</v>
      </c>
      <c r="F454" s="390" t="s">
        <v>2040</v>
      </c>
      <c r="G454" s="390" t="s">
        <v>5640</v>
      </c>
    </row>
    <row r="455" spans="1:7" x14ac:dyDescent="0.45">
      <c r="A455" s="391">
        <v>91191</v>
      </c>
      <c r="B455" s="390" t="s">
        <v>575</v>
      </c>
      <c r="C455" s="390" t="s">
        <v>3097</v>
      </c>
      <c r="D455" s="390" t="s">
        <v>3095</v>
      </c>
      <c r="E455" s="390" t="s">
        <v>576</v>
      </c>
      <c r="F455" s="390" t="s">
        <v>3096</v>
      </c>
      <c r="G455" s="390" t="s">
        <v>2623</v>
      </c>
    </row>
    <row r="456" spans="1:7" x14ac:dyDescent="0.45">
      <c r="A456" s="391">
        <v>91202</v>
      </c>
      <c r="B456" s="390" t="s">
        <v>259</v>
      </c>
      <c r="C456" s="390" t="s">
        <v>1345</v>
      </c>
      <c r="D456" s="390" t="s">
        <v>2276</v>
      </c>
      <c r="E456" s="390" t="s">
        <v>695</v>
      </c>
      <c r="F456" s="390" t="s">
        <v>2277</v>
      </c>
      <c r="G456" s="390" t="s">
        <v>5641</v>
      </c>
    </row>
    <row r="457" spans="1:7" x14ac:dyDescent="0.45">
      <c r="A457" s="391">
        <v>91212</v>
      </c>
      <c r="B457" s="390" t="s">
        <v>201</v>
      </c>
      <c r="C457" s="390" t="s">
        <v>3148</v>
      </c>
      <c r="D457" s="390" t="s">
        <v>1491</v>
      </c>
      <c r="E457" s="390" t="s">
        <v>569</v>
      </c>
      <c r="F457" s="390" t="s">
        <v>2170</v>
      </c>
      <c r="G457" s="390" t="s">
        <v>2773</v>
      </c>
    </row>
    <row r="458" spans="1:7" x14ac:dyDescent="0.45">
      <c r="A458" s="391">
        <v>91279</v>
      </c>
      <c r="B458" s="390" t="s">
        <v>248</v>
      </c>
      <c r="C458" s="390" t="s">
        <v>3254</v>
      </c>
      <c r="D458" s="390" t="s">
        <v>745</v>
      </c>
      <c r="E458" s="390" t="s">
        <v>695</v>
      </c>
      <c r="F458" s="390" t="s">
        <v>2266</v>
      </c>
      <c r="G458" s="390" t="s">
        <v>2687</v>
      </c>
    </row>
    <row r="459" spans="1:7" x14ac:dyDescent="0.45">
      <c r="A459" s="391">
        <v>91312</v>
      </c>
      <c r="B459" s="390" t="s">
        <v>116</v>
      </c>
      <c r="C459" s="390" t="s">
        <v>2941</v>
      </c>
      <c r="D459" s="390" t="s">
        <v>1511</v>
      </c>
      <c r="E459" s="390" t="s">
        <v>430</v>
      </c>
      <c r="F459" s="390" t="s">
        <v>1987</v>
      </c>
      <c r="G459" s="390" t="s">
        <v>2568</v>
      </c>
    </row>
    <row r="460" spans="1:7" x14ac:dyDescent="0.45">
      <c r="A460" s="391">
        <v>91337</v>
      </c>
      <c r="B460" s="390" t="s">
        <v>4372</v>
      </c>
      <c r="C460" s="390" t="s">
        <v>5642</v>
      </c>
      <c r="D460" s="390" t="s">
        <v>5643</v>
      </c>
      <c r="E460" s="390" t="s">
        <v>5</v>
      </c>
      <c r="F460" s="390" t="s">
        <v>5644</v>
      </c>
      <c r="G460" s="390" t="s">
        <v>5645</v>
      </c>
    </row>
    <row r="461" spans="1:7" x14ac:dyDescent="0.45">
      <c r="A461" s="391">
        <v>91342</v>
      </c>
      <c r="B461" s="390" t="s">
        <v>4370</v>
      </c>
      <c r="C461" s="390" t="s">
        <v>1353</v>
      </c>
      <c r="D461" s="390" t="s">
        <v>889</v>
      </c>
      <c r="E461" s="390" t="s">
        <v>879</v>
      </c>
      <c r="F461" s="390" t="s">
        <v>2400</v>
      </c>
      <c r="G461" s="390" t="s">
        <v>3445</v>
      </c>
    </row>
    <row r="462" spans="1:7" x14ac:dyDescent="0.45">
      <c r="A462" s="391">
        <v>91367</v>
      </c>
      <c r="B462" s="390" t="s">
        <v>44</v>
      </c>
      <c r="C462" s="390" t="s">
        <v>2861</v>
      </c>
      <c r="D462" s="390" t="s">
        <v>394</v>
      </c>
      <c r="E462" s="390" t="s">
        <v>378</v>
      </c>
      <c r="F462" s="390" t="s">
        <v>1875</v>
      </c>
      <c r="G462" s="390" t="s">
        <v>2506</v>
      </c>
    </row>
    <row r="463" spans="1:7" x14ac:dyDescent="0.45">
      <c r="A463" s="391">
        <v>91369</v>
      </c>
      <c r="B463" s="390" t="s">
        <v>1522</v>
      </c>
      <c r="C463" s="390" t="s">
        <v>1356</v>
      </c>
      <c r="D463" s="390" t="s">
        <v>2241</v>
      </c>
      <c r="E463" s="390" t="s">
        <v>711</v>
      </c>
      <c r="F463" s="390" t="s">
        <v>2242</v>
      </c>
      <c r="G463" s="390" t="s">
        <v>2701</v>
      </c>
    </row>
    <row r="464" spans="1:7" x14ac:dyDescent="0.45">
      <c r="A464" s="391">
        <v>91386</v>
      </c>
      <c r="B464" s="390" t="s">
        <v>647</v>
      </c>
      <c r="C464" s="390" t="s">
        <v>3145</v>
      </c>
      <c r="D464" s="390" t="s">
        <v>2160</v>
      </c>
      <c r="E464" s="390" t="s">
        <v>456</v>
      </c>
      <c r="F464" s="390" t="s">
        <v>2161</v>
      </c>
      <c r="G464" s="390" t="s">
        <v>2649</v>
      </c>
    </row>
    <row r="465" spans="1:7" x14ac:dyDescent="0.45">
      <c r="A465" s="391">
        <v>91393</v>
      </c>
      <c r="B465" s="390" t="s">
        <v>4352</v>
      </c>
      <c r="C465" s="390" t="s">
        <v>5646</v>
      </c>
      <c r="D465" s="390" t="s">
        <v>5647</v>
      </c>
      <c r="E465" s="390" t="s">
        <v>658</v>
      </c>
      <c r="F465" s="390" t="s">
        <v>5648</v>
      </c>
      <c r="G465" s="390" t="s">
        <v>5649</v>
      </c>
    </row>
    <row r="466" spans="1:7" x14ac:dyDescent="0.45">
      <c r="A466" s="391">
        <v>91396</v>
      </c>
      <c r="B466" s="390" t="s">
        <v>4350</v>
      </c>
      <c r="C466" s="390" t="s">
        <v>5650</v>
      </c>
      <c r="D466" s="390" t="s">
        <v>5651</v>
      </c>
      <c r="E466" s="390" t="s">
        <v>451</v>
      </c>
      <c r="F466" s="390" t="s">
        <v>5652</v>
      </c>
      <c r="G466" s="390" t="s">
        <v>5653</v>
      </c>
    </row>
    <row r="467" spans="1:7" x14ac:dyDescent="0.45">
      <c r="A467" s="391">
        <v>91407</v>
      </c>
      <c r="B467" s="390" t="s">
        <v>87</v>
      </c>
      <c r="C467" s="390" t="s">
        <v>2885</v>
      </c>
      <c r="D467" s="390" t="s">
        <v>489</v>
      </c>
      <c r="E467" s="390" t="s">
        <v>410</v>
      </c>
      <c r="F467" s="390" t="s">
        <v>1969</v>
      </c>
      <c r="G467" s="390" t="s">
        <v>5654</v>
      </c>
    </row>
    <row r="468" spans="1:7" x14ac:dyDescent="0.45">
      <c r="A468" s="391">
        <v>91424</v>
      </c>
      <c r="B468" s="390" t="s">
        <v>4337</v>
      </c>
      <c r="C468" s="390" t="s">
        <v>1435</v>
      </c>
      <c r="D468" s="390" t="s">
        <v>863</v>
      </c>
      <c r="E468" s="390" t="s">
        <v>848</v>
      </c>
      <c r="F468" s="390" t="s">
        <v>2378</v>
      </c>
      <c r="G468" s="390" t="s">
        <v>5655</v>
      </c>
    </row>
    <row r="469" spans="1:7" x14ac:dyDescent="0.45">
      <c r="A469" s="391">
        <v>91458</v>
      </c>
      <c r="B469" s="390" t="s">
        <v>4324</v>
      </c>
      <c r="C469" s="390" t="s">
        <v>5656</v>
      </c>
      <c r="D469" s="390" t="s">
        <v>5657</v>
      </c>
      <c r="E469" s="390" t="s">
        <v>430</v>
      </c>
      <c r="F469" s="390" t="s">
        <v>5658</v>
      </c>
      <c r="G469" s="390" t="s">
        <v>5659</v>
      </c>
    </row>
    <row r="470" spans="1:7" x14ac:dyDescent="0.45">
      <c r="A470" s="391">
        <v>91461</v>
      </c>
      <c r="B470" s="390" t="s">
        <v>4322</v>
      </c>
      <c r="C470" s="390" t="s">
        <v>5660</v>
      </c>
      <c r="D470" s="390" t="s">
        <v>5661</v>
      </c>
      <c r="E470" s="390" t="s">
        <v>430</v>
      </c>
      <c r="F470" s="390" t="s">
        <v>5662</v>
      </c>
      <c r="G470" s="390" t="s">
        <v>5663</v>
      </c>
    </row>
    <row r="471" spans="1:7" x14ac:dyDescent="0.45">
      <c r="A471" s="391">
        <v>91481</v>
      </c>
      <c r="B471" s="390" t="s">
        <v>4310</v>
      </c>
      <c r="C471" s="390" t="s">
        <v>5664</v>
      </c>
      <c r="D471" s="390" t="s">
        <v>5665</v>
      </c>
      <c r="E471" s="390" t="s">
        <v>711</v>
      </c>
      <c r="F471" s="390" t="s">
        <v>5666</v>
      </c>
      <c r="G471" s="390" t="s">
        <v>5667</v>
      </c>
    </row>
    <row r="472" spans="1:7" x14ac:dyDescent="0.45">
      <c r="A472" s="391">
        <v>91493</v>
      </c>
      <c r="B472" s="390" t="s">
        <v>4304</v>
      </c>
      <c r="C472" s="390" t="s">
        <v>3450</v>
      </c>
      <c r="D472" s="390" t="s">
        <v>890</v>
      </c>
      <c r="E472" s="390" t="s">
        <v>879</v>
      </c>
      <c r="F472" s="390" t="s">
        <v>2403</v>
      </c>
      <c r="G472" s="390" t="s">
        <v>3448</v>
      </c>
    </row>
    <row r="473" spans="1:7" x14ac:dyDescent="0.45">
      <c r="A473" s="391">
        <v>91502</v>
      </c>
      <c r="B473" s="390" t="s">
        <v>36</v>
      </c>
      <c r="C473" s="390" t="s">
        <v>1367</v>
      </c>
      <c r="D473" s="390" t="s">
        <v>1636</v>
      </c>
      <c r="E473" s="390" t="s">
        <v>370</v>
      </c>
      <c r="F473" s="390" t="s">
        <v>1864</v>
      </c>
      <c r="G473" s="390" t="s">
        <v>5668</v>
      </c>
    </row>
    <row r="474" spans="1:7" x14ac:dyDescent="0.45">
      <c r="A474" s="391">
        <v>91504</v>
      </c>
      <c r="B474" s="390" t="s">
        <v>4298</v>
      </c>
      <c r="C474" s="390" t="s">
        <v>5669</v>
      </c>
      <c r="D474" s="390" t="s">
        <v>5670</v>
      </c>
      <c r="E474" s="390" t="s">
        <v>848</v>
      </c>
      <c r="F474" s="390" t="s">
        <v>5671</v>
      </c>
      <c r="G474" s="390" t="s">
        <v>5672</v>
      </c>
    </row>
    <row r="475" spans="1:7" x14ac:dyDescent="0.45">
      <c r="A475" s="391">
        <v>91505</v>
      </c>
      <c r="B475" s="390" t="s">
        <v>4297</v>
      </c>
      <c r="C475" s="390" t="s">
        <v>3417</v>
      </c>
      <c r="D475" s="390" t="s">
        <v>2382</v>
      </c>
      <c r="E475" s="390" t="s">
        <v>848</v>
      </c>
      <c r="F475" s="390" t="s">
        <v>2383</v>
      </c>
      <c r="G475" s="390" t="s">
        <v>5673</v>
      </c>
    </row>
    <row r="476" spans="1:7" x14ac:dyDescent="0.45">
      <c r="A476" s="391">
        <v>91518</v>
      </c>
      <c r="B476" s="390" t="s">
        <v>4291</v>
      </c>
      <c r="C476" s="390" t="s">
        <v>5674</v>
      </c>
      <c r="D476" s="390" t="s">
        <v>5675</v>
      </c>
      <c r="E476" s="390" t="s">
        <v>407</v>
      </c>
      <c r="F476" s="390" t="s">
        <v>5676</v>
      </c>
      <c r="G476" s="390" t="s">
        <v>5677</v>
      </c>
    </row>
    <row r="477" spans="1:7" x14ac:dyDescent="0.45">
      <c r="A477" s="391">
        <v>91520</v>
      </c>
      <c r="B477" s="390" t="s">
        <v>2194</v>
      </c>
      <c r="C477" s="390" t="s">
        <v>3203</v>
      </c>
      <c r="D477" s="390" t="s">
        <v>1538</v>
      </c>
      <c r="E477" s="390" t="s">
        <v>658</v>
      </c>
      <c r="F477" s="390" t="s">
        <v>2195</v>
      </c>
      <c r="G477" s="390" t="s">
        <v>5678</v>
      </c>
    </row>
    <row r="478" spans="1:7" x14ac:dyDescent="0.45">
      <c r="A478" s="391">
        <v>91538</v>
      </c>
      <c r="B478" s="390" t="s">
        <v>225</v>
      </c>
      <c r="C478" s="390" t="s">
        <v>3186</v>
      </c>
      <c r="D478" s="390" t="s">
        <v>2178</v>
      </c>
      <c r="E478" s="390" t="s">
        <v>655</v>
      </c>
      <c r="F478" s="390" t="s">
        <v>2179</v>
      </c>
      <c r="G478" s="390" t="s">
        <v>5679</v>
      </c>
    </row>
    <row r="479" spans="1:7" x14ac:dyDescent="0.45">
      <c r="A479" s="391">
        <v>91550</v>
      </c>
      <c r="B479" s="390" t="s">
        <v>152</v>
      </c>
      <c r="C479" s="390" t="s">
        <v>1371</v>
      </c>
      <c r="D479" s="390" t="s">
        <v>586</v>
      </c>
      <c r="E479" s="390" t="s">
        <v>555</v>
      </c>
      <c r="F479" s="390" t="s">
        <v>2093</v>
      </c>
      <c r="G479" s="390" t="s">
        <v>5680</v>
      </c>
    </row>
    <row r="480" spans="1:7" x14ac:dyDescent="0.45">
      <c r="A480" s="391">
        <v>91563</v>
      </c>
      <c r="B480" s="390" t="s">
        <v>4270</v>
      </c>
      <c r="C480" s="390" t="s">
        <v>5681</v>
      </c>
      <c r="D480" s="390" t="s">
        <v>5682</v>
      </c>
      <c r="E480" s="390" t="s">
        <v>848</v>
      </c>
      <c r="F480" s="390" t="s">
        <v>5683</v>
      </c>
      <c r="G480" s="390" t="s">
        <v>5684</v>
      </c>
    </row>
    <row r="481" spans="1:7" x14ac:dyDescent="0.45">
      <c r="A481" s="391">
        <v>91568</v>
      </c>
      <c r="B481" s="390" t="s">
        <v>4266</v>
      </c>
      <c r="C481" s="390" t="s">
        <v>5685</v>
      </c>
      <c r="D481" s="390" t="s">
        <v>5686</v>
      </c>
      <c r="E481" s="390" t="s">
        <v>5</v>
      </c>
      <c r="F481" s="390" t="s">
        <v>5687</v>
      </c>
      <c r="G481" s="390" t="s">
        <v>5688</v>
      </c>
    </row>
    <row r="482" spans="1:7" x14ac:dyDescent="0.45">
      <c r="A482" s="391">
        <v>91572</v>
      </c>
      <c r="B482" s="390" t="s">
        <v>4262</v>
      </c>
      <c r="C482" s="390" t="s">
        <v>5689</v>
      </c>
      <c r="D482" s="390" t="s">
        <v>5690</v>
      </c>
      <c r="E482" s="390" t="s">
        <v>860</v>
      </c>
      <c r="F482" s="390" t="s">
        <v>5691</v>
      </c>
      <c r="G482" s="390" t="s">
        <v>5692</v>
      </c>
    </row>
    <row r="483" spans="1:7" x14ac:dyDescent="0.45">
      <c r="A483" s="391">
        <v>91575</v>
      </c>
      <c r="B483" s="390" t="s">
        <v>874</v>
      </c>
      <c r="C483" s="390" t="s">
        <v>3421</v>
      </c>
      <c r="D483" s="390" t="s">
        <v>875</v>
      </c>
      <c r="E483" s="390" t="s">
        <v>866</v>
      </c>
      <c r="F483" s="390" t="s">
        <v>2389</v>
      </c>
      <c r="G483" s="390" t="s">
        <v>5693</v>
      </c>
    </row>
    <row r="484" spans="1:7" x14ac:dyDescent="0.45">
      <c r="A484" s="391">
        <v>91577</v>
      </c>
      <c r="B484" s="390" t="s">
        <v>4260</v>
      </c>
      <c r="C484" s="390" t="s">
        <v>5694</v>
      </c>
      <c r="D484" s="390" t="s">
        <v>5695</v>
      </c>
      <c r="E484" s="390" t="s">
        <v>848</v>
      </c>
      <c r="F484" s="390" t="s">
        <v>5696</v>
      </c>
      <c r="G484" s="390" t="s">
        <v>5697</v>
      </c>
    </row>
    <row r="485" spans="1:7" x14ac:dyDescent="0.45">
      <c r="A485" s="391">
        <v>91590</v>
      </c>
      <c r="B485" s="390" t="s">
        <v>4256</v>
      </c>
      <c r="C485" s="390" t="s">
        <v>5698</v>
      </c>
      <c r="D485" s="390" t="s">
        <v>5699</v>
      </c>
      <c r="E485" s="390" t="s">
        <v>430</v>
      </c>
      <c r="F485" s="390" t="s">
        <v>5700</v>
      </c>
      <c r="G485" s="390" t="s">
        <v>5701</v>
      </c>
    </row>
    <row r="486" spans="1:7" x14ac:dyDescent="0.45">
      <c r="A486" s="391">
        <v>91597</v>
      </c>
      <c r="B486" s="390" t="s">
        <v>189</v>
      </c>
      <c r="C486" s="390" t="s">
        <v>3166</v>
      </c>
      <c r="D486" s="390" t="s">
        <v>637</v>
      </c>
      <c r="E486" s="390" t="s">
        <v>456</v>
      </c>
      <c r="F486" s="390" t="s">
        <v>2150</v>
      </c>
      <c r="G486" s="390" t="s">
        <v>5702</v>
      </c>
    </row>
    <row r="487" spans="1:7" x14ac:dyDescent="0.45">
      <c r="A487" s="391">
        <v>91619</v>
      </c>
      <c r="B487" s="390" t="s">
        <v>4238</v>
      </c>
      <c r="C487" s="390" t="s">
        <v>5703</v>
      </c>
      <c r="D487" s="390" t="s">
        <v>869</v>
      </c>
      <c r="E487" s="390" t="s">
        <v>848</v>
      </c>
      <c r="F487" s="390" t="s">
        <v>5704</v>
      </c>
      <c r="G487" s="390" t="s">
        <v>5705</v>
      </c>
    </row>
    <row r="488" spans="1:7" x14ac:dyDescent="0.45">
      <c r="A488" s="391">
        <v>91634</v>
      </c>
      <c r="B488" s="390" t="s">
        <v>4230</v>
      </c>
      <c r="C488" s="390" t="s">
        <v>5706</v>
      </c>
      <c r="D488" s="390" t="s">
        <v>5707</v>
      </c>
      <c r="E488" s="390" t="s">
        <v>695</v>
      </c>
      <c r="F488" s="390" t="s">
        <v>5708</v>
      </c>
      <c r="G488" s="390" t="s">
        <v>5709</v>
      </c>
    </row>
    <row r="489" spans="1:7" x14ac:dyDescent="0.45">
      <c r="A489" s="391">
        <v>91652</v>
      </c>
      <c r="B489" s="390" t="s">
        <v>4218</v>
      </c>
      <c r="C489" s="390" t="s">
        <v>5710</v>
      </c>
      <c r="D489" s="390" t="s">
        <v>5711</v>
      </c>
      <c r="E489" s="390" t="s">
        <v>806</v>
      </c>
      <c r="F489" s="390" t="s">
        <v>5712</v>
      </c>
      <c r="G489" s="390" t="s">
        <v>5713</v>
      </c>
    </row>
    <row r="490" spans="1:7" x14ac:dyDescent="0.45">
      <c r="A490" s="391">
        <v>91659</v>
      </c>
      <c r="B490" s="390" t="s">
        <v>4211</v>
      </c>
      <c r="C490" s="390" t="s">
        <v>5714</v>
      </c>
      <c r="D490" s="390" t="s">
        <v>5715</v>
      </c>
      <c r="E490" s="390" t="s">
        <v>430</v>
      </c>
      <c r="F490" s="390" t="s">
        <v>5716</v>
      </c>
      <c r="G490" s="390" t="s">
        <v>5717</v>
      </c>
    </row>
    <row r="491" spans="1:7" x14ac:dyDescent="0.45">
      <c r="A491" s="391">
        <v>91661</v>
      </c>
      <c r="B491" s="390" t="s">
        <v>217</v>
      </c>
      <c r="C491" s="390" t="s">
        <v>3224</v>
      </c>
      <c r="D491" s="390" t="s">
        <v>685</v>
      </c>
      <c r="E491" s="390" t="s">
        <v>658</v>
      </c>
      <c r="F491" s="390" t="s">
        <v>2221</v>
      </c>
      <c r="G491" s="390" t="s">
        <v>5718</v>
      </c>
    </row>
    <row r="492" spans="1:7" x14ac:dyDescent="0.45">
      <c r="A492" s="391">
        <v>91663</v>
      </c>
      <c r="B492" s="390" t="s">
        <v>4209</v>
      </c>
      <c r="C492" s="390" t="s">
        <v>5719</v>
      </c>
      <c r="D492" s="390" t="s">
        <v>5720</v>
      </c>
      <c r="E492" s="390" t="s">
        <v>793</v>
      </c>
      <c r="F492" s="390" t="s">
        <v>5721</v>
      </c>
      <c r="G492" s="390" t="s">
        <v>5722</v>
      </c>
    </row>
    <row r="493" spans="1:7" x14ac:dyDescent="0.45">
      <c r="A493" s="391">
        <v>91690</v>
      </c>
      <c r="B493" s="390" t="s">
        <v>4193</v>
      </c>
      <c r="C493" s="390" t="s">
        <v>5723</v>
      </c>
      <c r="D493" s="390" t="s">
        <v>5724</v>
      </c>
      <c r="E493" s="390" t="s">
        <v>658</v>
      </c>
      <c r="F493" s="390" t="s">
        <v>5725</v>
      </c>
      <c r="G493" s="390" t="s">
        <v>5726</v>
      </c>
    </row>
    <row r="494" spans="1:7" x14ac:dyDescent="0.45">
      <c r="A494" s="391">
        <v>91691</v>
      </c>
      <c r="B494" s="390" t="s">
        <v>4192</v>
      </c>
      <c r="C494" s="390" t="s">
        <v>5727</v>
      </c>
      <c r="D494" s="390" t="s">
        <v>5728</v>
      </c>
      <c r="E494" s="390" t="s">
        <v>658</v>
      </c>
      <c r="F494" s="390" t="s">
        <v>5729</v>
      </c>
      <c r="G494" s="390" t="s">
        <v>5730</v>
      </c>
    </row>
    <row r="495" spans="1:7" x14ac:dyDescent="0.45">
      <c r="A495" s="391">
        <v>91706</v>
      </c>
      <c r="B495" s="390" t="s">
        <v>4183</v>
      </c>
      <c r="C495" s="390" t="s">
        <v>5731</v>
      </c>
      <c r="D495" s="390" t="s">
        <v>5732</v>
      </c>
      <c r="E495" s="390" t="s">
        <v>892</v>
      </c>
      <c r="F495" s="390" t="s">
        <v>5733</v>
      </c>
      <c r="G495" s="390" t="s">
        <v>5734</v>
      </c>
    </row>
    <row r="496" spans="1:7" x14ac:dyDescent="0.45">
      <c r="A496" s="391">
        <v>91715</v>
      </c>
      <c r="B496" s="390" t="s">
        <v>4175</v>
      </c>
      <c r="C496" s="390" t="s">
        <v>5735</v>
      </c>
      <c r="D496" s="390" t="s">
        <v>5736</v>
      </c>
      <c r="E496" s="390" t="s">
        <v>415</v>
      </c>
      <c r="F496" s="390" t="s">
        <v>5737</v>
      </c>
      <c r="G496" s="390" t="s">
        <v>5738</v>
      </c>
    </row>
    <row r="497" spans="1:7" x14ac:dyDescent="0.45">
      <c r="A497" s="391">
        <v>91719</v>
      </c>
      <c r="B497" s="390" t="s">
        <v>560</v>
      </c>
      <c r="C497" s="390" t="s">
        <v>2969</v>
      </c>
      <c r="D497" s="390" t="s">
        <v>1562</v>
      </c>
      <c r="E497" s="390" t="s">
        <v>430</v>
      </c>
      <c r="F497" s="390" t="s">
        <v>2060</v>
      </c>
      <c r="G497" s="390" t="s">
        <v>5739</v>
      </c>
    </row>
    <row r="498" spans="1:7" x14ac:dyDescent="0.45">
      <c r="A498" s="391">
        <v>91772</v>
      </c>
      <c r="B498" s="390" t="s">
        <v>4139</v>
      </c>
      <c r="C498" s="390" t="s">
        <v>5740</v>
      </c>
      <c r="D498" s="390" t="s">
        <v>5741</v>
      </c>
      <c r="E498" s="390" t="s">
        <v>451</v>
      </c>
      <c r="F498" s="390" t="s">
        <v>5742</v>
      </c>
      <c r="G498" s="390" t="s">
        <v>5743</v>
      </c>
    </row>
    <row r="499" spans="1:7" x14ac:dyDescent="0.45">
      <c r="A499" s="391">
        <v>91777</v>
      </c>
      <c r="B499" s="390" t="s">
        <v>621</v>
      </c>
      <c r="C499" s="390" t="s">
        <v>3120</v>
      </c>
      <c r="D499" s="390" t="s">
        <v>622</v>
      </c>
      <c r="E499" s="390" t="s">
        <v>542</v>
      </c>
      <c r="F499" s="390" t="s">
        <v>2124</v>
      </c>
      <c r="G499" s="390" t="s">
        <v>5744</v>
      </c>
    </row>
    <row r="500" spans="1:7" x14ac:dyDescent="0.45">
      <c r="A500" s="391">
        <v>91803</v>
      </c>
      <c r="B500" s="390" t="s">
        <v>4123</v>
      </c>
      <c r="C500" s="390" t="s">
        <v>5745</v>
      </c>
      <c r="D500" s="390" t="s">
        <v>5746</v>
      </c>
      <c r="E500" s="390" t="s">
        <v>711</v>
      </c>
      <c r="F500" s="390" t="s">
        <v>5747</v>
      </c>
      <c r="G500" s="390" t="s">
        <v>5748</v>
      </c>
    </row>
    <row r="501" spans="1:7" x14ac:dyDescent="0.45">
      <c r="A501" s="391">
        <v>91805</v>
      </c>
      <c r="B501" s="390" t="s">
        <v>661</v>
      </c>
      <c r="C501" s="390" t="s">
        <v>3208</v>
      </c>
      <c r="D501" s="390" t="s">
        <v>662</v>
      </c>
      <c r="E501" s="390" t="s">
        <v>658</v>
      </c>
      <c r="F501" s="390" t="s">
        <v>2206</v>
      </c>
      <c r="G501" s="390" t="s">
        <v>5749</v>
      </c>
    </row>
    <row r="502" spans="1:7" x14ac:dyDescent="0.45">
      <c r="A502" s="391">
        <v>91813</v>
      </c>
      <c r="B502" s="390" t="s">
        <v>5750</v>
      </c>
      <c r="C502" s="390" t="s">
        <v>5751</v>
      </c>
      <c r="D502" s="390" t="s">
        <v>5752</v>
      </c>
      <c r="E502" s="390" t="s">
        <v>848</v>
      </c>
      <c r="F502" s="390" t="s">
        <v>5753</v>
      </c>
      <c r="G502" s="390" t="s">
        <v>5754</v>
      </c>
    </row>
    <row r="503" spans="1:7" x14ac:dyDescent="0.45">
      <c r="A503" s="391">
        <v>91856</v>
      </c>
      <c r="B503" s="390" t="s">
        <v>4090</v>
      </c>
      <c r="C503" s="390" t="s">
        <v>5755</v>
      </c>
      <c r="D503" s="390" t="s">
        <v>5756</v>
      </c>
      <c r="E503" s="390" t="s">
        <v>798</v>
      </c>
      <c r="F503" s="390" t="s">
        <v>5757</v>
      </c>
      <c r="G503" s="390" t="s">
        <v>5758</v>
      </c>
    </row>
    <row r="504" spans="1:7" x14ac:dyDescent="0.45">
      <c r="A504" s="391">
        <v>91893</v>
      </c>
      <c r="B504" s="390" t="s">
        <v>4067</v>
      </c>
      <c r="C504" s="390" t="s">
        <v>5759</v>
      </c>
      <c r="D504" s="390" t="s">
        <v>5760</v>
      </c>
      <c r="E504" s="390" t="s">
        <v>456</v>
      </c>
      <c r="F504" s="390" t="s">
        <v>5761</v>
      </c>
      <c r="G504" s="390" t="s">
        <v>5762</v>
      </c>
    </row>
    <row r="505" spans="1:7" x14ac:dyDescent="0.45">
      <c r="A505" s="391">
        <v>91904</v>
      </c>
      <c r="B505" s="390" t="s">
        <v>4059</v>
      </c>
      <c r="C505" s="390" t="s">
        <v>5763</v>
      </c>
      <c r="D505" s="390" t="s">
        <v>5764</v>
      </c>
      <c r="E505" s="390" t="s">
        <v>456</v>
      </c>
      <c r="F505" s="390" t="s">
        <v>5765</v>
      </c>
      <c r="G505" s="390" t="s">
        <v>5766</v>
      </c>
    </row>
    <row r="506" spans="1:7" x14ac:dyDescent="0.45">
      <c r="A506" s="391">
        <v>91929</v>
      </c>
      <c r="B506" s="390" t="s">
        <v>4043</v>
      </c>
      <c r="C506" s="390" t="s">
        <v>5767</v>
      </c>
      <c r="D506" s="390" t="s">
        <v>5768</v>
      </c>
      <c r="E506" s="390" t="s">
        <v>695</v>
      </c>
      <c r="F506" s="390" t="s">
        <v>5769</v>
      </c>
      <c r="G506" s="390" t="s">
        <v>5770</v>
      </c>
    </row>
    <row r="507" spans="1:7" x14ac:dyDescent="0.45">
      <c r="A507" s="391">
        <v>91930</v>
      </c>
      <c r="B507" s="390" t="s">
        <v>4042</v>
      </c>
      <c r="C507" s="390" t="s">
        <v>5771</v>
      </c>
      <c r="D507" s="390" t="s">
        <v>5772</v>
      </c>
      <c r="E507" s="390" t="s">
        <v>658</v>
      </c>
      <c r="F507" s="390" t="s">
        <v>5773</v>
      </c>
      <c r="G507" s="390" t="s">
        <v>5774</v>
      </c>
    </row>
    <row r="508" spans="1:7" x14ac:dyDescent="0.45">
      <c r="A508" s="391">
        <v>91934</v>
      </c>
      <c r="B508" s="390" t="s">
        <v>4039</v>
      </c>
      <c r="C508" s="390" t="s">
        <v>5775</v>
      </c>
      <c r="D508" s="390" t="s">
        <v>5776</v>
      </c>
      <c r="E508" s="390" t="s">
        <v>806</v>
      </c>
      <c r="F508" s="390" t="s">
        <v>5777</v>
      </c>
      <c r="G508" s="390" t="s">
        <v>5778</v>
      </c>
    </row>
    <row r="509" spans="1:7" x14ac:dyDescent="0.45">
      <c r="A509" s="391">
        <v>91951</v>
      </c>
      <c r="B509" s="390" t="s">
        <v>4025</v>
      </c>
      <c r="C509" s="390" t="s">
        <v>5779</v>
      </c>
      <c r="D509" s="390" t="s">
        <v>5780</v>
      </c>
      <c r="E509" s="390" t="s">
        <v>430</v>
      </c>
      <c r="F509" s="390" t="s">
        <v>5781</v>
      </c>
      <c r="G509" s="390" t="s">
        <v>5782</v>
      </c>
    </row>
    <row r="510" spans="1:7" x14ac:dyDescent="0.45">
      <c r="A510" s="391">
        <v>91952</v>
      </c>
      <c r="B510" s="390" t="s">
        <v>4024</v>
      </c>
      <c r="C510" s="390" t="s">
        <v>5783</v>
      </c>
      <c r="D510" s="390" t="s">
        <v>5784</v>
      </c>
      <c r="E510" s="390" t="s">
        <v>426</v>
      </c>
      <c r="F510" s="390" t="s">
        <v>5785</v>
      </c>
      <c r="G510" s="390" t="s">
        <v>5786</v>
      </c>
    </row>
    <row r="511" spans="1:7" x14ac:dyDescent="0.45">
      <c r="A511" s="391">
        <v>91966</v>
      </c>
      <c r="B511" s="390" t="s">
        <v>4014</v>
      </c>
      <c r="C511" s="390" t="s">
        <v>5787</v>
      </c>
      <c r="D511" s="390" t="s">
        <v>5788</v>
      </c>
      <c r="E511" s="390" t="s">
        <v>437</v>
      </c>
      <c r="F511" s="390" t="s">
        <v>5789</v>
      </c>
      <c r="G511" s="390" t="s">
        <v>5790</v>
      </c>
    </row>
    <row r="512" spans="1:7" x14ac:dyDescent="0.45">
      <c r="A512" s="391">
        <v>91968</v>
      </c>
      <c r="B512" s="390" t="s">
        <v>137</v>
      </c>
      <c r="C512" s="390" t="s">
        <v>2971</v>
      </c>
      <c r="D512" s="390" t="s">
        <v>559</v>
      </c>
      <c r="E512" s="390" t="s">
        <v>555</v>
      </c>
      <c r="F512" s="390" t="s">
        <v>2063</v>
      </c>
      <c r="G512" s="390" t="s">
        <v>5791</v>
      </c>
    </row>
    <row r="513" spans="1:7" x14ac:dyDescent="0.45">
      <c r="A513" s="391">
        <v>92020</v>
      </c>
      <c r="B513" s="390" t="s">
        <v>155</v>
      </c>
      <c r="C513" s="390" t="s">
        <v>1395</v>
      </c>
      <c r="D513" s="390" t="s">
        <v>590</v>
      </c>
      <c r="E513" s="390" t="s">
        <v>555</v>
      </c>
      <c r="F513" s="390" t="s">
        <v>2095</v>
      </c>
      <c r="G513" s="390" t="s">
        <v>5792</v>
      </c>
    </row>
    <row r="514" spans="1:7" x14ac:dyDescent="0.45">
      <c r="A514" s="391">
        <v>92028</v>
      </c>
      <c r="B514" s="390" t="s">
        <v>3962</v>
      </c>
      <c r="C514" s="390" t="s">
        <v>5793</v>
      </c>
      <c r="D514" s="390" t="s">
        <v>5794</v>
      </c>
      <c r="E514" s="390" t="s">
        <v>802</v>
      </c>
      <c r="F514" s="390" t="s">
        <v>5795</v>
      </c>
      <c r="G514" s="390" t="s">
        <v>5796</v>
      </c>
    </row>
    <row r="515" spans="1:7" x14ac:dyDescent="0.45">
      <c r="A515" s="391">
        <v>92046</v>
      </c>
      <c r="B515" s="390" t="s">
        <v>3948</v>
      </c>
      <c r="C515" s="390" t="s">
        <v>5797</v>
      </c>
      <c r="D515" s="390" t="s">
        <v>5798</v>
      </c>
      <c r="E515" s="390" t="s">
        <v>415</v>
      </c>
      <c r="F515" s="390" t="s">
        <v>5799</v>
      </c>
      <c r="G515" s="390" t="s">
        <v>5800</v>
      </c>
    </row>
    <row r="516" spans="1:7" x14ac:dyDescent="0.45">
      <c r="A516" s="391">
        <v>92061</v>
      </c>
      <c r="B516" s="390" t="s">
        <v>447</v>
      </c>
      <c r="C516" s="390" t="s">
        <v>2934</v>
      </c>
      <c r="D516" s="390" t="s">
        <v>448</v>
      </c>
      <c r="E516" s="390" t="s">
        <v>407</v>
      </c>
      <c r="F516" s="390" t="s">
        <v>1932</v>
      </c>
      <c r="G516" s="390" t="s">
        <v>5801</v>
      </c>
    </row>
    <row r="517" spans="1:7" x14ac:dyDescent="0.45">
      <c r="A517" s="391">
        <v>92068</v>
      </c>
      <c r="B517" s="390" t="s">
        <v>3934</v>
      </c>
      <c r="C517" s="390" t="s">
        <v>5802</v>
      </c>
      <c r="D517" s="390" t="s">
        <v>5803</v>
      </c>
      <c r="E517" s="390" t="s">
        <v>407</v>
      </c>
      <c r="F517" s="390" t="s">
        <v>5804</v>
      </c>
      <c r="G517" s="390" t="s">
        <v>5805</v>
      </c>
    </row>
    <row r="518" spans="1:7" x14ac:dyDescent="0.45">
      <c r="A518" s="391">
        <v>92107</v>
      </c>
      <c r="B518" s="390" t="s">
        <v>3904</v>
      </c>
      <c r="C518" s="390" t="s">
        <v>5806</v>
      </c>
      <c r="D518" s="390" t="s">
        <v>5807</v>
      </c>
      <c r="E518" s="390" t="s">
        <v>430</v>
      </c>
      <c r="F518" s="390" t="s">
        <v>5808</v>
      </c>
      <c r="G518" s="390" t="s">
        <v>5809</v>
      </c>
    </row>
    <row r="519" spans="1:7" x14ac:dyDescent="0.45">
      <c r="A519" s="391">
        <v>92160</v>
      </c>
      <c r="B519" s="390" t="s">
        <v>838</v>
      </c>
      <c r="C519" s="390" t="s">
        <v>3376</v>
      </c>
      <c r="D519" s="390" t="s">
        <v>839</v>
      </c>
      <c r="E519" s="390" t="s">
        <v>835</v>
      </c>
      <c r="F519" s="390" t="s">
        <v>2346</v>
      </c>
      <c r="G519" s="390" t="s">
        <v>5810</v>
      </c>
    </row>
    <row r="520" spans="1:7" x14ac:dyDescent="0.45">
      <c r="A520" s="391">
        <v>92179</v>
      </c>
      <c r="B520" s="390" t="s">
        <v>3853</v>
      </c>
      <c r="C520" s="390" t="s">
        <v>5811</v>
      </c>
      <c r="D520" s="390" t="s">
        <v>5812</v>
      </c>
      <c r="E520" s="390" t="s">
        <v>555</v>
      </c>
      <c r="F520" s="390" t="s">
        <v>5813</v>
      </c>
      <c r="G520" s="390" t="s">
        <v>5814</v>
      </c>
    </row>
    <row r="521" spans="1:7" x14ac:dyDescent="0.45">
      <c r="A521" s="391">
        <v>92210</v>
      </c>
      <c r="B521" s="390" t="s">
        <v>3833</v>
      </c>
      <c r="C521" s="390" t="s">
        <v>5815</v>
      </c>
      <c r="D521" s="390" t="s">
        <v>5816</v>
      </c>
      <c r="E521" s="390" t="s">
        <v>711</v>
      </c>
      <c r="F521" s="390" t="s">
        <v>5817</v>
      </c>
      <c r="G521" s="390" t="s">
        <v>5818</v>
      </c>
    </row>
    <row r="522" spans="1:7" x14ac:dyDescent="0.45">
      <c r="A522" s="391">
        <v>92226</v>
      </c>
      <c r="B522" s="390" t="s">
        <v>3820</v>
      </c>
      <c r="C522" s="390" t="s">
        <v>5819</v>
      </c>
      <c r="D522" s="390" t="s">
        <v>5820</v>
      </c>
      <c r="E522" s="390" t="s">
        <v>658</v>
      </c>
      <c r="F522" s="390" t="s">
        <v>5821</v>
      </c>
      <c r="G522" s="390" t="s">
        <v>5822</v>
      </c>
    </row>
    <row r="523" spans="1:7" x14ac:dyDescent="0.45">
      <c r="A523" s="391">
        <v>92228</v>
      </c>
      <c r="B523" s="390" t="s">
        <v>3818</v>
      </c>
      <c r="C523" s="390" t="s">
        <v>5823</v>
      </c>
      <c r="D523" s="390" t="s">
        <v>5824</v>
      </c>
      <c r="E523" s="390" t="s">
        <v>430</v>
      </c>
      <c r="F523" s="390" t="s">
        <v>5825</v>
      </c>
      <c r="G523" s="390" t="s">
        <v>5826</v>
      </c>
    </row>
    <row r="524" spans="1:7" x14ac:dyDescent="0.45">
      <c r="A524" s="391">
        <v>92230</v>
      </c>
      <c r="B524" s="390" t="s">
        <v>3817</v>
      </c>
      <c r="C524" s="390" t="s">
        <v>5827</v>
      </c>
      <c r="D524" s="390" t="s">
        <v>5828</v>
      </c>
      <c r="E524" s="390" t="s">
        <v>555</v>
      </c>
      <c r="F524" s="390" t="s">
        <v>5829</v>
      </c>
      <c r="G524" s="390" t="s">
        <v>5830</v>
      </c>
    </row>
    <row r="525" spans="1:7" x14ac:dyDescent="0.45">
      <c r="A525" s="391">
        <v>92252</v>
      </c>
      <c r="B525" s="390" t="s">
        <v>3800</v>
      </c>
      <c r="C525" s="390" t="s">
        <v>5831</v>
      </c>
      <c r="D525" s="390" t="s">
        <v>5832</v>
      </c>
      <c r="E525" s="390" t="s">
        <v>555</v>
      </c>
      <c r="F525" s="390" t="s">
        <v>5833</v>
      </c>
      <c r="G525" s="390" t="s">
        <v>5834</v>
      </c>
    </row>
    <row r="526" spans="1:7" x14ac:dyDescent="0.45">
      <c r="A526" s="391">
        <v>92260</v>
      </c>
      <c r="B526" s="390" t="s">
        <v>389</v>
      </c>
      <c r="C526" s="390" t="s">
        <v>2849</v>
      </c>
      <c r="D526" s="390" t="s">
        <v>390</v>
      </c>
      <c r="E526" s="390" t="s">
        <v>370</v>
      </c>
      <c r="F526" s="390" t="s">
        <v>1869</v>
      </c>
      <c r="G526" s="390" t="s">
        <v>5835</v>
      </c>
    </row>
    <row r="527" spans="1:7" x14ac:dyDescent="0.45">
      <c r="A527" s="391">
        <v>92274</v>
      </c>
      <c r="B527" s="390" t="s">
        <v>3782</v>
      </c>
      <c r="C527" s="390" t="s">
        <v>5836</v>
      </c>
      <c r="D527" s="390" t="s">
        <v>5837</v>
      </c>
      <c r="E527" s="390" t="s">
        <v>430</v>
      </c>
      <c r="F527" s="390" t="s">
        <v>5838</v>
      </c>
      <c r="G527" s="390" t="s">
        <v>5839</v>
      </c>
    </row>
    <row r="528" spans="1:7" x14ac:dyDescent="0.45">
      <c r="A528" s="391">
        <v>92310</v>
      </c>
      <c r="B528" s="390" t="s">
        <v>3753</v>
      </c>
      <c r="C528" s="390" t="s">
        <v>5840</v>
      </c>
      <c r="D528" s="390" t="s">
        <v>5841</v>
      </c>
      <c r="E528" s="390" t="s">
        <v>695</v>
      </c>
      <c r="F528" s="390" t="s">
        <v>5842</v>
      </c>
      <c r="G528" s="390" t="s">
        <v>5843</v>
      </c>
    </row>
    <row r="529" spans="1:7" x14ac:dyDescent="0.45">
      <c r="A529" s="391">
        <v>92314</v>
      </c>
      <c r="B529" s="390" t="s">
        <v>3751</v>
      </c>
      <c r="C529" s="390" t="s">
        <v>5844</v>
      </c>
      <c r="D529" s="390" t="s">
        <v>5845</v>
      </c>
      <c r="E529" s="390" t="s">
        <v>426</v>
      </c>
      <c r="F529" s="390" t="s">
        <v>5846</v>
      </c>
      <c r="G529" s="390" t="s">
        <v>5847</v>
      </c>
    </row>
    <row r="530" spans="1:7" x14ac:dyDescent="0.45">
      <c r="A530" s="391">
        <v>92325</v>
      </c>
      <c r="B530" s="390" t="s">
        <v>3745</v>
      </c>
      <c r="C530" s="390" t="s">
        <v>5848</v>
      </c>
      <c r="D530" s="390" t="s">
        <v>5849</v>
      </c>
      <c r="E530" s="390" t="s">
        <v>367</v>
      </c>
      <c r="F530" s="390" t="s">
        <v>5850</v>
      </c>
      <c r="G530" s="390" t="s">
        <v>5851</v>
      </c>
    </row>
    <row r="531" spans="1:7" x14ac:dyDescent="0.45">
      <c r="A531" s="391">
        <v>92336</v>
      </c>
      <c r="B531" s="390" t="s">
        <v>3735</v>
      </c>
      <c r="C531" s="390" t="s">
        <v>5852</v>
      </c>
      <c r="D531" s="390" t="s">
        <v>4984</v>
      </c>
      <c r="E531" s="390" t="s">
        <v>430</v>
      </c>
      <c r="F531" s="390" t="s">
        <v>5853</v>
      </c>
      <c r="G531" s="390" t="s">
        <v>5854</v>
      </c>
    </row>
    <row r="532" spans="1:7" x14ac:dyDescent="0.45">
      <c r="A532" s="391">
        <v>92353</v>
      </c>
      <c r="B532" s="390" t="s">
        <v>3722</v>
      </c>
      <c r="C532" s="390" t="s">
        <v>5855</v>
      </c>
      <c r="D532" s="390" t="s">
        <v>5856</v>
      </c>
      <c r="E532" s="390" t="s">
        <v>668</v>
      </c>
      <c r="F532" s="390" t="s">
        <v>5857</v>
      </c>
      <c r="G532" s="390" t="s">
        <v>5858</v>
      </c>
    </row>
    <row r="533" spans="1:7" x14ac:dyDescent="0.45">
      <c r="A533" s="391">
        <v>92388</v>
      </c>
      <c r="B533" s="390" t="s">
        <v>3691</v>
      </c>
      <c r="C533" s="390" t="s">
        <v>5859</v>
      </c>
      <c r="D533" s="390" t="s">
        <v>5860</v>
      </c>
      <c r="E533" s="390" t="s">
        <v>711</v>
      </c>
      <c r="F533" s="390" t="s">
        <v>5861</v>
      </c>
      <c r="G533" s="390" t="s">
        <v>5862</v>
      </c>
    </row>
    <row r="534" spans="1:7" x14ac:dyDescent="0.45">
      <c r="A534" s="391">
        <v>92408</v>
      </c>
      <c r="B534" s="390" t="s">
        <v>3673</v>
      </c>
      <c r="C534" s="390" t="s">
        <v>5863</v>
      </c>
      <c r="D534" s="390" t="s">
        <v>531</v>
      </c>
      <c r="E534" s="390" t="s">
        <v>407</v>
      </c>
      <c r="F534" s="390" t="s">
        <v>5864</v>
      </c>
      <c r="G534" s="390" t="s">
        <v>5865</v>
      </c>
    </row>
    <row r="535" spans="1:7" x14ac:dyDescent="0.45">
      <c r="A535" s="391">
        <v>92435</v>
      </c>
      <c r="B535" s="390" t="s">
        <v>3649</v>
      </c>
      <c r="C535" s="390" t="s">
        <v>5866</v>
      </c>
      <c r="D535" s="390" t="s">
        <v>5867</v>
      </c>
      <c r="E535" s="390" t="s">
        <v>410</v>
      </c>
      <c r="F535" s="390" t="s">
        <v>5868</v>
      </c>
      <c r="G535" s="390" t="s">
        <v>5869</v>
      </c>
    </row>
    <row r="536" spans="1:7" x14ac:dyDescent="0.45">
      <c r="A536" s="391">
        <v>92455</v>
      </c>
      <c r="B536" s="390" t="s">
        <v>3632</v>
      </c>
      <c r="C536" s="390" t="s">
        <v>5870</v>
      </c>
      <c r="D536" s="390" t="s">
        <v>5871</v>
      </c>
      <c r="E536" s="390" t="s">
        <v>5</v>
      </c>
      <c r="F536" s="390" t="s">
        <v>5872</v>
      </c>
      <c r="G536" s="390" t="s">
        <v>5873</v>
      </c>
    </row>
    <row r="537" spans="1:7" x14ac:dyDescent="0.45">
      <c r="A537" s="391">
        <v>92470</v>
      </c>
      <c r="B537" s="390" t="s">
        <v>3618</v>
      </c>
      <c r="C537" s="390" t="s">
        <v>5874</v>
      </c>
      <c r="D537" s="390" t="s">
        <v>5875</v>
      </c>
      <c r="E537" s="390" t="s">
        <v>430</v>
      </c>
      <c r="F537" s="390" t="s">
        <v>5876</v>
      </c>
      <c r="G537" s="390" t="s">
        <v>5877</v>
      </c>
    </row>
    <row r="538" spans="1:7" x14ac:dyDescent="0.45">
      <c r="A538" s="391">
        <v>91127</v>
      </c>
      <c r="B538" s="390" t="s">
        <v>126</v>
      </c>
      <c r="C538" s="390" t="s">
        <v>2946</v>
      </c>
      <c r="D538" s="390" t="s">
        <v>2044</v>
      </c>
      <c r="E538" s="390" t="s">
        <v>430</v>
      </c>
      <c r="F538" s="390" t="s">
        <v>2045</v>
      </c>
      <c r="G538" s="390" t="s">
        <v>2547</v>
      </c>
    </row>
    <row r="539" spans="1:7" x14ac:dyDescent="0.45">
      <c r="A539" s="391">
        <v>91162</v>
      </c>
      <c r="B539" s="390" t="s">
        <v>854</v>
      </c>
      <c r="C539" s="390" t="s">
        <v>3395</v>
      </c>
      <c r="D539" s="390" t="s">
        <v>1482</v>
      </c>
      <c r="E539" s="390" t="s">
        <v>848</v>
      </c>
      <c r="F539" s="390" t="s">
        <v>2359</v>
      </c>
      <c r="G539" s="390" t="s">
        <v>2752</v>
      </c>
    </row>
    <row r="540" spans="1:7" x14ac:dyDescent="0.45">
      <c r="A540" s="391">
        <v>91172</v>
      </c>
      <c r="B540" s="390" t="s">
        <v>4415</v>
      </c>
      <c r="C540" s="390" t="s">
        <v>5878</v>
      </c>
      <c r="D540" s="390" t="s">
        <v>5879</v>
      </c>
      <c r="E540" s="390" t="s">
        <v>548</v>
      </c>
      <c r="F540" s="390" t="s">
        <v>5880</v>
      </c>
      <c r="G540" s="390" t="s">
        <v>5881</v>
      </c>
    </row>
    <row r="541" spans="1:7" x14ac:dyDescent="0.45">
      <c r="A541" s="391">
        <v>91201</v>
      </c>
      <c r="B541" s="390" t="s">
        <v>256</v>
      </c>
      <c r="C541" s="390" t="s">
        <v>3274</v>
      </c>
      <c r="D541" s="390" t="s">
        <v>764</v>
      </c>
      <c r="E541" s="390" t="s">
        <v>695</v>
      </c>
      <c r="F541" s="390" t="s">
        <v>2275</v>
      </c>
      <c r="G541" s="390" t="s">
        <v>5882</v>
      </c>
    </row>
    <row r="542" spans="1:7" x14ac:dyDescent="0.45">
      <c r="A542" s="391">
        <v>91228</v>
      </c>
      <c r="B542" s="390" t="s">
        <v>4398</v>
      </c>
      <c r="C542" s="390" t="s">
        <v>5883</v>
      </c>
      <c r="D542" s="390" t="s">
        <v>5884</v>
      </c>
      <c r="E542" s="390" t="s">
        <v>426</v>
      </c>
      <c r="F542" s="390" t="s">
        <v>5885</v>
      </c>
      <c r="G542" s="390" t="s">
        <v>5886</v>
      </c>
    </row>
    <row r="543" spans="1:7" x14ac:dyDescent="0.45">
      <c r="A543" s="391">
        <v>91237</v>
      </c>
      <c r="B543" s="390" t="s">
        <v>67</v>
      </c>
      <c r="C543" s="390" t="s">
        <v>1401</v>
      </c>
      <c r="D543" s="390" t="s">
        <v>439</v>
      </c>
      <c r="E543" s="390" t="s">
        <v>437</v>
      </c>
      <c r="F543" s="390" t="s">
        <v>1925</v>
      </c>
      <c r="G543" s="390" t="s">
        <v>5887</v>
      </c>
    </row>
    <row r="544" spans="1:7" x14ac:dyDescent="0.45">
      <c r="A544" s="391">
        <v>91257</v>
      </c>
      <c r="B544" s="390" t="s">
        <v>76</v>
      </c>
      <c r="C544" s="390" t="s">
        <v>1322</v>
      </c>
      <c r="D544" s="390" t="s">
        <v>457</v>
      </c>
      <c r="E544" s="390" t="s">
        <v>407</v>
      </c>
      <c r="F544" s="390" t="s">
        <v>1945</v>
      </c>
      <c r="G544" s="390" t="s">
        <v>2535</v>
      </c>
    </row>
    <row r="545" spans="1:7" x14ac:dyDescent="0.45">
      <c r="A545" s="391">
        <v>91288</v>
      </c>
      <c r="B545" s="390" t="s">
        <v>796</v>
      </c>
      <c r="C545" s="390" t="s">
        <v>1429</v>
      </c>
      <c r="D545" s="390" t="s">
        <v>797</v>
      </c>
      <c r="E545" s="390" t="s">
        <v>798</v>
      </c>
      <c r="F545" s="390" t="s">
        <v>2310</v>
      </c>
      <c r="G545" s="390" t="s">
        <v>5888</v>
      </c>
    </row>
    <row r="546" spans="1:7" x14ac:dyDescent="0.45">
      <c r="A546" s="391">
        <v>91313</v>
      </c>
      <c r="B546" s="390" t="s">
        <v>143</v>
      </c>
      <c r="C546" s="390" t="s">
        <v>2995</v>
      </c>
      <c r="D546" s="390" t="s">
        <v>573</v>
      </c>
      <c r="E546" s="390" t="s">
        <v>430</v>
      </c>
      <c r="F546" s="390" t="s">
        <v>2073</v>
      </c>
      <c r="G546" s="390" t="s">
        <v>2570</v>
      </c>
    </row>
    <row r="547" spans="1:7" x14ac:dyDescent="0.45">
      <c r="A547" s="391">
        <v>91322</v>
      </c>
      <c r="B547" s="390" t="s">
        <v>513</v>
      </c>
      <c r="C547" s="390" t="s">
        <v>3001</v>
      </c>
      <c r="D547" s="390" t="s">
        <v>1995</v>
      </c>
      <c r="E547" s="390" t="s">
        <v>430</v>
      </c>
      <c r="F547" s="390" t="s">
        <v>1996</v>
      </c>
      <c r="G547" s="390" t="s">
        <v>5889</v>
      </c>
    </row>
    <row r="548" spans="1:7" x14ac:dyDescent="0.45">
      <c r="A548" s="391">
        <v>91339</v>
      </c>
      <c r="B548" s="390" t="s">
        <v>132</v>
      </c>
      <c r="C548" s="390" t="s">
        <v>2980</v>
      </c>
      <c r="D548" s="390" t="s">
        <v>1518</v>
      </c>
      <c r="E548" s="390" t="s">
        <v>430</v>
      </c>
      <c r="F548" s="390" t="s">
        <v>2053</v>
      </c>
      <c r="G548" s="390" t="s">
        <v>2578</v>
      </c>
    </row>
    <row r="549" spans="1:7" x14ac:dyDescent="0.45">
      <c r="A549" s="391">
        <v>91373</v>
      </c>
      <c r="B549" s="390" t="s">
        <v>83</v>
      </c>
      <c r="C549" s="390" t="s">
        <v>3052</v>
      </c>
      <c r="D549" s="390" t="s">
        <v>1961</v>
      </c>
      <c r="E549" s="390" t="s">
        <v>426</v>
      </c>
      <c r="F549" s="390" t="s">
        <v>1962</v>
      </c>
      <c r="G549" s="390" t="s">
        <v>5890</v>
      </c>
    </row>
    <row r="550" spans="1:7" x14ac:dyDescent="0.45">
      <c r="A550" s="391">
        <v>91380</v>
      </c>
      <c r="B550" s="390" t="s">
        <v>4357</v>
      </c>
      <c r="C550" s="390" t="s">
        <v>5891</v>
      </c>
      <c r="D550" s="390" t="s">
        <v>5892</v>
      </c>
      <c r="E550" s="390" t="s">
        <v>695</v>
      </c>
      <c r="F550" s="390" t="s">
        <v>5893</v>
      </c>
      <c r="G550" s="390" t="s">
        <v>5894</v>
      </c>
    </row>
    <row r="551" spans="1:7" x14ac:dyDescent="0.45">
      <c r="A551" s="391">
        <v>91387</v>
      </c>
      <c r="B551" s="390" t="s">
        <v>199</v>
      </c>
      <c r="C551" s="390" t="s">
        <v>3150</v>
      </c>
      <c r="D551" s="390" t="s">
        <v>650</v>
      </c>
      <c r="E551" s="390" t="s">
        <v>456</v>
      </c>
      <c r="F551" s="390" t="s">
        <v>2164</v>
      </c>
      <c r="G551" s="390" t="s">
        <v>5895</v>
      </c>
    </row>
    <row r="552" spans="1:7" x14ac:dyDescent="0.45">
      <c r="A552" s="391">
        <v>91392</v>
      </c>
      <c r="B552" s="390" t="s">
        <v>252</v>
      </c>
      <c r="C552" s="390" t="s">
        <v>3260</v>
      </c>
      <c r="D552" s="390" t="s">
        <v>726</v>
      </c>
      <c r="E552" s="390" t="s">
        <v>695</v>
      </c>
      <c r="F552" s="390" t="s">
        <v>2244</v>
      </c>
      <c r="G552" s="390" t="s">
        <v>2694</v>
      </c>
    </row>
    <row r="553" spans="1:7" x14ac:dyDescent="0.45">
      <c r="A553" s="391">
        <v>91418</v>
      </c>
      <c r="B553" s="390" t="s">
        <v>4341</v>
      </c>
      <c r="C553" s="390" t="s">
        <v>5896</v>
      </c>
      <c r="D553" s="390" t="s">
        <v>5897</v>
      </c>
      <c r="E553" s="390" t="s">
        <v>798</v>
      </c>
      <c r="F553" s="390" t="s">
        <v>5898</v>
      </c>
      <c r="G553" s="390" t="s">
        <v>5899</v>
      </c>
    </row>
    <row r="554" spans="1:7" x14ac:dyDescent="0.45">
      <c r="A554" s="391">
        <v>91436</v>
      </c>
      <c r="B554" s="390" t="s">
        <v>4334</v>
      </c>
      <c r="C554" s="390" t="s">
        <v>5900</v>
      </c>
      <c r="D554" s="390" t="s">
        <v>5901</v>
      </c>
      <c r="E554" s="390" t="s">
        <v>5</v>
      </c>
      <c r="F554" s="390" t="s">
        <v>5902</v>
      </c>
      <c r="G554" s="390" t="s">
        <v>5903</v>
      </c>
    </row>
    <row r="555" spans="1:7" x14ac:dyDescent="0.45">
      <c r="A555" s="391">
        <v>91447</v>
      </c>
      <c r="B555" s="390" t="s">
        <v>509</v>
      </c>
      <c r="C555" s="390" t="s">
        <v>1414</v>
      </c>
      <c r="D555" s="390" t="s">
        <v>510</v>
      </c>
      <c r="E555" s="390" t="s">
        <v>430</v>
      </c>
      <c r="F555" s="390" t="s">
        <v>1988</v>
      </c>
      <c r="G555" s="390" t="s">
        <v>5904</v>
      </c>
    </row>
    <row r="556" spans="1:7" x14ac:dyDescent="0.45">
      <c r="A556" s="391">
        <v>91460</v>
      </c>
      <c r="B556" s="390" t="s">
        <v>4323</v>
      </c>
      <c r="C556" s="390" t="s">
        <v>2974</v>
      </c>
      <c r="D556" s="390" t="s">
        <v>522</v>
      </c>
      <c r="E556" s="390" t="s">
        <v>426</v>
      </c>
      <c r="F556" s="390" t="s">
        <v>2015</v>
      </c>
      <c r="G556" s="390" t="s">
        <v>5905</v>
      </c>
    </row>
    <row r="557" spans="1:7" x14ac:dyDescent="0.45">
      <c r="A557" s="391">
        <v>91468</v>
      </c>
      <c r="B557" s="390" t="s">
        <v>4318</v>
      </c>
      <c r="C557" s="390" t="s">
        <v>5906</v>
      </c>
      <c r="D557" s="390" t="s">
        <v>5907</v>
      </c>
      <c r="E557" s="390" t="s">
        <v>624</v>
      </c>
      <c r="F557" s="390" t="s">
        <v>5908</v>
      </c>
      <c r="G557" s="390" t="s">
        <v>5909</v>
      </c>
    </row>
    <row r="558" spans="1:7" x14ac:dyDescent="0.45">
      <c r="A558" s="391">
        <v>91478</v>
      </c>
      <c r="B558" s="390" t="s">
        <v>4312</v>
      </c>
      <c r="C558" s="390" t="s">
        <v>5910</v>
      </c>
      <c r="D558" s="390" t="s">
        <v>5911</v>
      </c>
      <c r="E558" s="390" t="s">
        <v>668</v>
      </c>
      <c r="F558" s="390" t="s">
        <v>5912</v>
      </c>
      <c r="G558" s="390" t="s">
        <v>5913</v>
      </c>
    </row>
    <row r="559" spans="1:7" x14ac:dyDescent="0.45">
      <c r="A559" s="391">
        <v>91480</v>
      </c>
      <c r="B559" s="390" t="s">
        <v>4311</v>
      </c>
      <c r="C559" s="390" t="s">
        <v>5914</v>
      </c>
      <c r="D559" s="390" t="s">
        <v>5915</v>
      </c>
      <c r="E559" s="390" t="s">
        <v>711</v>
      </c>
      <c r="F559" s="390" t="s">
        <v>5916</v>
      </c>
      <c r="G559" s="390" t="s">
        <v>5917</v>
      </c>
    </row>
    <row r="560" spans="1:7" x14ac:dyDescent="0.45">
      <c r="A560" s="391">
        <v>91510</v>
      </c>
      <c r="B560" s="390" t="s">
        <v>293</v>
      </c>
      <c r="C560" s="390" t="s">
        <v>3378</v>
      </c>
      <c r="D560" s="390" t="s">
        <v>843</v>
      </c>
      <c r="E560" s="390" t="s">
        <v>802</v>
      </c>
      <c r="F560" s="390" t="s">
        <v>2348</v>
      </c>
      <c r="G560" s="390" t="s">
        <v>2742</v>
      </c>
    </row>
    <row r="561" spans="1:7" x14ac:dyDescent="0.45">
      <c r="A561" s="391">
        <v>91533</v>
      </c>
      <c r="B561" s="390" t="s">
        <v>1541</v>
      </c>
      <c r="C561" s="390" t="s">
        <v>3082</v>
      </c>
      <c r="D561" s="390" t="s">
        <v>3080</v>
      </c>
      <c r="E561" s="390" t="s">
        <v>548</v>
      </c>
      <c r="F561" s="390" t="s">
        <v>3081</v>
      </c>
      <c r="G561" s="390" t="s">
        <v>5918</v>
      </c>
    </row>
    <row r="562" spans="1:7" x14ac:dyDescent="0.45">
      <c r="A562" s="391">
        <v>91534</v>
      </c>
      <c r="B562" s="390" t="s">
        <v>441</v>
      </c>
      <c r="C562" s="390" t="s">
        <v>3070</v>
      </c>
      <c r="D562" s="390" t="s">
        <v>442</v>
      </c>
      <c r="E562" s="390" t="s">
        <v>437</v>
      </c>
      <c r="F562" s="390" t="s">
        <v>1928</v>
      </c>
      <c r="G562" s="390" t="s">
        <v>5919</v>
      </c>
    </row>
    <row r="563" spans="1:7" x14ac:dyDescent="0.45">
      <c r="A563" s="391">
        <v>91539</v>
      </c>
      <c r="B563" s="390" t="s">
        <v>318</v>
      </c>
      <c r="C563" s="390" t="s">
        <v>1326</v>
      </c>
      <c r="D563" s="390" t="s">
        <v>877</v>
      </c>
      <c r="E563" s="390" t="s">
        <v>860</v>
      </c>
      <c r="F563" s="390" t="s">
        <v>2384</v>
      </c>
      <c r="G563" s="390" t="s">
        <v>5920</v>
      </c>
    </row>
    <row r="564" spans="1:7" x14ac:dyDescent="0.45">
      <c r="A564" s="391">
        <v>91541</v>
      </c>
      <c r="B564" s="390" t="s">
        <v>16</v>
      </c>
      <c r="C564" s="390" t="s">
        <v>2804</v>
      </c>
      <c r="D564" s="390" t="s">
        <v>352</v>
      </c>
      <c r="E564" s="390" t="s">
        <v>5</v>
      </c>
      <c r="F564" s="390" t="s">
        <v>1833</v>
      </c>
      <c r="G564" s="390" t="s">
        <v>5921</v>
      </c>
    </row>
    <row r="565" spans="1:7" x14ac:dyDescent="0.45">
      <c r="A565" s="391">
        <v>91554</v>
      </c>
      <c r="B565" s="390" t="s">
        <v>4277</v>
      </c>
      <c r="C565" s="390" t="s">
        <v>5922</v>
      </c>
      <c r="D565" s="390" t="s">
        <v>5923</v>
      </c>
      <c r="E565" s="390" t="s">
        <v>456</v>
      </c>
      <c r="F565" s="390" t="s">
        <v>5924</v>
      </c>
      <c r="G565" s="390" t="s">
        <v>5925</v>
      </c>
    </row>
    <row r="566" spans="1:7" x14ac:dyDescent="0.45">
      <c r="A566" s="391">
        <v>91562</v>
      </c>
      <c r="B566" s="390" t="s">
        <v>4271</v>
      </c>
      <c r="C566" s="390" t="s">
        <v>5926</v>
      </c>
      <c r="D566" s="390" t="s">
        <v>5927</v>
      </c>
      <c r="E566" s="390" t="s">
        <v>695</v>
      </c>
      <c r="F566" s="390" t="s">
        <v>5928</v>
      </c>
      <c r="G566" s="390" t="s">
        <v>5929</v>
      </c>
    </row>
    <row r="567" spans="1:7" x14ac:dyDescent="0.45">
      <c r="A567" s="391">
        <v>91564</v>
      </c>
      <c r="B567" s="390" t="s">
        <v>4269</v>
      </c>
      <c r="C567" s="390" t="s">
        <v>5930</v>
      </c>
      <c r="D567" s="390" t="s">
        <v>5931</v>
      </c>
      <c r="E567" s="390" t="s">
        <v>451</v>
      </c>
      <c r="F567" s="390" t="s">
        <v>5932</v>
      </c>
      <c r="G567" s="390" t="s">
        <v>5933</v>
      </c>
    </row>
    <row r="568" spans="1:7" x14ac:dyDescent="0.45">
      <c r="A568" s="391">
        <v>91565</v>
      </c>
      <c r="B568" s="390" t="s">
        <v>1629</v>
      </c>
      <c r="C568" s="390" t="s">
        <v>2807</v>
      </c>
      <c r="D568" s="390" t="s">
        <v>2805</v>
      </c>
      <c r="E568" s="390" t="s">
        <v>5</v>
      </c>
      <c r="F568" s="390" t="s">
        <v>2806</v>
      </c>
      <c r="G568" s="390" t="s">
        <v>5934</v>
      </c>
    </row>
    <row r="569" spans="1:7" x14ac:dyDescent="0.45">
      <c r="A569" s="391">
        <v>91617</v>
      </c>
      <c r="B569" s="390" t="s">
        <v>4240</v>
      </c>
      <c r="C569" s="390" t="s">
        <v>5935</v>
      </c>
      <c r="D569" s="390" t="s">
        <v>5936</v>
      </c>
      <c r="E569" s="390" t="s">
        <v>848</v>
      </c>
      <c r="F569" s="390" t="s">
        <v>5937</v>
      </c>
      <c r="G569" s="390" t="s">
        <v>5938</v>
      </c>
    </row>
    <row r="570" spans="1:7" x14ac:dyDescent="0.45">
      <c r="A570" s="391">
        <v>91643</v>
      </c>
      <c r="B570" s="390" t="s">
        <v>4223</v>
      </c>
      <c r="C570" s="390" t="s">
        <v>5939</v>
      </c>
      <c r="D570" s="390" t="s">
        <v>5940</v>
      </c>
      <c r="E570" s="390" t="s">
        <v>798</v>
      </c>
      <c r="F570" s="390" t="s">
        <v>5941</v>
      </c>
      <c r="G570" s="390" t="s">
        <v>5942</v>
      </c>
    </row>
    <row r="571" spans="1:7" x14ac:dyDescent="0.45">
      <c r="A571" s="391">
        <v>91648</v>
      </c>
      <c r="B571" s="390" t="s">
        <v>4221</v>
      </c>
      <c r="C571" s="390" t="s">
        <v>5943</v>
      </c>
      <c r="D571" s="390" t="s">
        <v>5944</v>
      </c>
      <c r="E571" s="390" t="s">
        <v>711</v>
      </c>
      <c r="F571" s="390" t="s">
        <v>5945</v>
      </c>
      <c r="G571" s="390" t="s">
        <v>5946</v>
      </c>
    </row>
    <row r="572" spans="1:7" x14ac:dyDescent="0.45">
      <c r="A572" s="391">
        <v>91696</v>
      </c>
      <c r="B572" s="390" t="s">
        <v>4189</v>
      </c>
      <c r="C572" s="390" t="s">
        <v>3234</v>
      </c>
      <c r="D572" s="390" t="s">
        <v>700</v>
      </c>
      <c r="E572" s="390" t="s">
        <v>655</v>
      </c>
      <c r="F572" s="390" t="s">
        <v>3233</v>
      </c>
      <c r="G572" s="390" t="s">
        <v>3221</v>
      </c>
    </row>
    <row r="573" spans="1:7" x14ac:dyDescent="0.45">
      <c r="A573" s="391">
        <v>91712</v>
      </c>
      <c r="B573" s="390" t="s">
        <v>349</v>
      </c>
      <c r="C573" s="390" t="s">
        <v>2789</v>
      </c>
      <c r="D573" s="390" t="s">
        <v>350</v>
      </c>
      <c r="E573" s="390" t="s">
        <v>5</v>
      </c>
      <c r="F573" s="390" t="s">
        <v>1825</v>
      </c>
      <c r="G573" s="390" t="s">
        <v>5947</v>
      </c>
    </row>
    <row r="574" spans="1:7" x14ac:dyDescent="0.45">
      <c r="A574" s="391">
        <v>91720</v>
      </c>
      <c r="B574" s="390" t="s">
        <v>88</v>
      </c>
      <c r="C574" s="390" t="s">
        <v>2957</v>
      </c>
      <c r="D574" s="390" t="s">
        <v>490</v>
      </c>
      <c r="E574" s="390" t="s">
        <v>410</v>
      </c>
      <c r="F574" s="390" t="s">
        <v>1973</v>
      </c>
      <c r="G574" s="390" t="s">
        <v>5948</v>
      </c>
    </row>
    <row r="575" spans="1:7" x14ac:dyDescent="0.45">
      <c r="A575" s="391">
        <v>91763</v>
      </c>
      <c r="B575" s="390" t="s">
        <v>4146</v>
      </c>
      <c r="C575" s="390" t="s">
        <v>5949</v>
      </c>
      <c r="D575" s="390" t="s">
        <v>5950</v>
      </c>
      <c r="E575" s="390" t="s">
        <v>454</v>
      </c>
      <c r="F575" s="390" t="s">
        <v>5951</v>
      </c>
      <c r="G575" s="390" t="s">
        <v>5952</v>
      </c>
    </row>
    <row r="576" spans="1:7" x14ac:dyDescent="0.45">
      <c r="A576" s="391">
        <v>91809</v>
      </c>
      <c r="B576" s="390" t="s">
        <v>4119</v>
      </c>
      <c r="C576" s="390" t="s">
        <v>5953</v>
      </c>
      <c r="D576" s="390" t="s">
        <v>5954</v>
      </c>
      <c r="E576" s="390" t="s">
        <v>679</v>
      </c>
      <c r="F576" s="390" t="s">
        <v>5955</v>
      </c>
      <c r="G576" s="390" t="s">
        <v>5956</v>
      </c>
    </row>
    <row r="577" spans="1:7" x14ac:dyDescent="0.45">
      <c r="A577" s="391">
        <v>91820</v>
      </c>
      <c r="B577" s="390" t="s">
        <v>4114</v>
      </c>
      <c r="C577" s="390" t="s">
        <v>5957</v>
      </c>
      <c r="D577" s="390" t="s">
        <v>5958</v>
      </c>
      <c r="E577" s="390" t="s">
        <v>358</v>
      </c>
      <c r="F577" s="390" t="s">
        <v>5959</v>
      </c>
      <c r="G577" s="390" t="s">
        <v>5960</v>
      </c>
    </row>
    <row r="578" spans="1:7" x14ac:dyDescent="0.45">
      <c r="A578" s="391">
        <v>91900</v>
      </c>
      <c r="B578" s="390" t="s">
        <v>4063</v>
      </c>
      <c r="C578" s="390" t="s">
        <v>5961</v>
      </c>
      <c r="D578" s="390" t="s">
        <v>5962</v>
      </c>
      <c r="E578" s="390" t="s">
        <v>456</v>
      </c>
      <c r="F578" s="390" t="s">
        <v>5963</v>
      </c>
      <c r="G578" s="390" t="s">
        <v>5964</v>
      </c>
    </row>
    <row r="579" spans="1:7" x14ac:dyDescent="0.45">
      <c r="A579" s="391">
        <v>91909</v>
      </c>
      <c r="B579" s="390" t="s">
        <v>4055</v>
      </c>
      <c r="C579" s="390" t="s">
        <v>5965</v>
      </c>
      <c r="D579" s="390" t="s">
        <v>5966</v>
      </c>
      <c r="E579" s="390" t="s">
        <v>426</v>
      </c>
      <c r="F579" s="390" t="s">
        <v>5967</v>
      </c>
      <c r="G579" s="390" t="s">
        <v>5968</v>
      </c>
    </row>
    <row r="580" spans="1:7" x14ac:dyDescent="0.45">
      <c r="A580" s="391">
        <v>91922</v>
      </c>
      <c r="B580" s="390" t="s">
        <v>4047</v>
      </c>
      <c r="C580" s="390" t="s">
        <v>5969</v>
      </c>
      <c r="D580" s="390" t="s">
        <v>5970</v>
      </c>
      <c r="E580" s="390" t="s">
        <v>430</v>
      </c>
      <c r="F580" s="390" t="s">
        <v>5971</v>
      </c>
      <c r="G580" s="390" t="s">
        <v>5972</v>
      </c>
    </row>
    <row r="581" spans="1:7" x14ac:dyDescent="0.45">
      <c r="A581" s="391">
        <v>91942</v>
      </c>
      <c r="B581" s="390" t="s">
        <v>4032</v>
      </c>
      <c r="C581" s="390" t="s">
        <v>5973</v>
      </c>
      <c r="D581" s="390" t="s">
        <v>5974</v>
      </c>
      <c r="E581" s="390" t="s">
        <v>358</v>
      </c>
      <c r="F581" s="390" t="s">
        <v>5975</v>
      </c>
      <c r="G581" s="390" t="s">
        <v>5976</v>
      </c>
    </row>
    <row r="582" spans="1:7" x14ac:dyDescent="0.45">
      <c r="A582" s="391">
        <v>91960</v>
      </c>
      <c r="B582" s="390" t="s">
        <v>138</v>
      </c>
      <c r="C582" s="390" t="s">
        <v>1392</v>
      </c>
      <c r="D582" s="390" t="s">
        <v>1592</v>
      </c>
      <c r="E582" s="390" t="s">
        <v>415</v>
      </c>
      <c r="F582" s="390" t="s">
        <v>2061</v>
      </c>
      <c r="G582" s="390" t="s">
        <v>5977</v>
      </c>
    </row>
    <row r="583" spans="1:7" x14ac:dyDescent="0.45">
      <c r="A583" s="391">
        <v>91974</v>
      </c>
      <c r="B583" s="390" t="s">
        <v>4007</v>
      </c>
      <c r="C583" s="390" t="s">
        <v>5978</v>
      </c>
      <c r="D583" s="390" t="s">
        <v>5979</v>
      </c>
      <c r="E583" s="390" t="s">
        <v>624</v>
      </c>
      <c r="F583" s="390" t="s">
        <v>5980</v>
      </c>
      <c r="G583" s="390" t="s">
        <v>5981</v>
      </c>
    </row>
    <row r="584" spans="1:7" x14ac:dyDescent="0.45">
      <c r="A584" s="391">
        <v>92030</v>
      </c>
      <c r="B584" s="390" t="s">
        <v>3960</v>
      </c>
      <c r="C584" s="390" t="s">
        <v>5982</v>
      </c>
      <c r="D584" s="390" t="s">
        <v>5983</v>
      </c>
      <c r="E584" s="390" t="s">
        <v>670</v>
      </c>
      <c r="F584" s="390" t="s">
        <v>5984</v>
      </c>
      <c r="G584" s="390" t="s">
        <v>5985</v>
      </c>
    </row>
    <row r="585" spans="1:7" x14ac:dyDescent="0.45">
      <c r="A585" s="391">
        <v>92035</v>
      </c>
      <c r="B585" s="390" t="s">
        <v>3955</v>
      </c>
      <c r="C585" s="390" t="s">
        <v>5986</v>
      </c>
      <c r="D585" s="390" t="s">
        <v>5987</v>
      </c>
      <c r="E585" s="390" t="s">
        <v>695</v>
      </c>
      <c r="F585" s="390" t="s">
        <v>5988</v>
      </c>
      <c r="G585" s="390" t="s">
        <v>5989</v>
      </c>
    </row>
    <row r="586" spans="1:7" x14ac:dyDescent="0.45">
      <c r="A586" s="391">
        <v>92036</v>
      </c>
      <c r="B586" s="390" t="s">
        <v>2224</v>
      </c>
      <c r="C586" s="390" t="s">
        <v>2226</v>
      </c>
      <c r="D586" s="390" t="s">
        <v>1597</v>
      </c>
      <c r="E586" s="390" t="s">
        <v>655</v>
      </c>
      <c r="F586" s="390" t="s">
        <v>2225</v>
      </c>
      <c r="G586" s="390" t="s">
        <v>5990</v>
      </c>
    </row>
    <row r="587" spans="1:7" x14ac:dyDescent="0.45">
      <c r="A587" s="391">
        <v>92040</v>
      </c>
      <c r="B587" s="390" t="s">
        <v>3952</v>
      </c>
      <c r="C587" s="390" t="s">
        <v>5991</v>
      </c>
      <c r="D587" s="390" t="s">
        <v>5992</v>
      </c>
      <c r="E587" s="390" t="s">
        <v>695</v>
      </c>
      <c r="F587" s="390" t="s">
        <v>5993</v>
      </c>
      <c r="G587" s="390" t="s">
        <v>5994</v>
      </c>
    </row>
    <row r="588" spans="1:7" x14ac:dyDescent="0.45">
      <c r="A588" s="391">
        <v>92065</v>
      </c>
      <c r="B588" s="390" t="s">
        <v>257</v>
      </c>
      <c r="C588" s="390" t="s">
        <v>3298</v>
      </c>
      <c r="D588" s="390" t="s">
        <v>765</v>
      </c>
      <c r="E588" s="390" t="s">
        <v>711</v>
      </c>
      <c r="F588" s="390" t="s">
        <v>2290</v>
      </c>
      <c r="G588" s="390" t="s">
        <v>5995</v>
      </c>
    </row>
    <row r="589" spans="1:7" x14ac:dyDescent="0.45">
      <c r="A589" s="391">
        <v>92076</v>
      </c>
      <c r="B589" s="390" t="s">
        <v>3382</v>
      </c>
      <c r="C589" s="390" t="s">
        <v>3384</v>
      </c>
      <c r="D589" s="390" t="s">
        <v>846</v>
      </c>
      <c r="E589" s="390" t="s">
        <v>802</v>
      </c>
      <c r="F589" s="390" t="s">
        <v>3383</v>
      </c>
      <c r="G589" s="390" t="s">
        <v>5996</v>
      </c>
    </row>
    <row r="590" spans="1:7" x14ac:dyDescent="0.45">
      <c r="A590" s="391">
        <v>92079</v>
      </c>
      <c r="B590" s="390" t="s">
        <v>3927</v>
      </c>
      <c r="C590" s="390" t="s">
        <v>5997</v>
      </c>
      <c r="D590" s="390" t="s">
        <v>5998</v>
      </c>
      <c r="E590" s="390" t="s">
        <v>668</v>
      </c>
      <c r="F590" s="390" t="s">
        <v>5999</v>
      </c>
      <c r="G590" s="390" t="s">
        <v>6000</v>
      </c>
    </row>
    <row r="591" spans="1:7" x14ac:dyDescent="0.45">
      <c r="A591" s="391">
        <v>92096</v>
      </c>
      <c r="B591" s="390" t="s">
        <v>776</v>
      </c>
      <c r="C591" s="390" t="s">
        <v>3244</v>
      </c>
      <c r="D591" s="390" t="s">
        <v>777</v>
      </c>
      <c r="E591" s="390" t="s">
        <v>695</v>
      </c>
      <c r="F591" s="390" t="s">
        <v>2292</v>
      </c>
      <c r="G591" s="390" t="s">
        <v>6001</v>
      </c>
    </row>
    <row r="592" spans="1:7" x14ac:dyDescent="0.45">
      <c r="A592" s="391">
        <v>92110</v>
      </c>
      <c r="B592" s="390" t="s">
        <v>18</v>
      </c>
      <c r="C592" s="390" t="s">
        <v>2790</v>
      </c>
      <c r="D592" s="390" t="s">
        <v>357</v>
      </c>
      <c r="E592" s="390" t="s">
        <v>5</v>
      </c>
      <c r="F592" s="390" t="s">
        <v>1835</v>
      </c>
      <c r="G592" s="390" t="s">
        <v>6002</v>
      </c>
    </row>
    <row r="593" spans="1:7" x14ac:dyDescent="0.45">
      <c r="A593" s="391">
        <v>92111</v>
      </c>
      <c r="B593" s="390" t="s">
        <v>3902</v>
      </c>
      <c r="C593" s="390" t="s">
        <v>6003</v>
      </c>
      <c r="D593" s="390" t="s">
        <v>6004</v>
      </c>
      <c r="E593" s="390" t="s">
        <v>437</v>
      </c>
      <c r="F593" s="390" t="s">
        <v>6005</v>
      </c>
      <c r="G593" s="390" t="s">
        <v>6006</v>
      </c>
    </row>
    <row r="594" spans="1:7" x14ac:dyDescent="0.45">
      <c r="A594" s="391">
        <v>92129</v>
      </c>
      <c r="B594" s="390" t="s">
        <v>681</v>
      </c>
      <c r="C594" s="390" t="s">
        <v>3238</v>
      </c>
      <c r="D594" s="390" t="s">
        <v>682</v>
      </c>
      <c r="E594" s="390" t="s">
        <v>658</v>
      </c>
      <c r="F594" s="390" t="s">
        <v>2229</v>
      </c>
      <c r="G594" s="390" t="s">
        <v>6007</v>
      </c>
    </row>
    <row r="595" spans="1:7" x14ac:dyDescent="0.45">
      <c r="A595" s="391">
        <v>92131</v>
      </c>
      <c r="B595" s="390" t="s">
        <v>3886</v>
      </c>
      <c r="C595" s="390" t="s">
        <v>6008</v>
      </c>
      <c r="D595" s="390" t="s">
        <v>6009</v>
      </c>
      <c r="E595" s="390" t="s">
        <v>806</v>
      </c>
      <c r="F595" s="390" t="s">
        <v>6010</v>
      </c>
      <c r="G595" s="390" t="s">
        <v>6011</v>
      </c>
    </row>
    <row r="596" spans="1:7" x14ac:dyDescent="0.45">
      <c r="A596" s="391">
        <v>92152</v>
      </c>
      <c r="B596" s="390" t="s">
        <v>3873</v>
      </c>
      <c r="C596" s="390" t="s">
        <v>6012</v>
      </c>
      <c r="D596" s="390" t="s">
        <v>6013</v>
      </c>
      <c r="E596" s="390" t="s">
        <v>416</v>
      </c>
      <c r="F596" s="390" t="s">
        <v>6014</v>
      </c>
      <c r="G596" s="390" t="s">
        <v>6015</v>
      </c>
    </row>
    <row r="597" spans="1:7" x14ac:dyDescent="0.45">
      <c r="A597" s="391">
        <v>92154</v>
      </c>
      <c r="B597" s="390" t="s">
        <v>3871</v>
      </c>
      <c r="C597" s="390" t="s">
        <v>6016</v>
      </c>
      <c r="D597" s="390" t="s">
        <v>6017</v>
      </c>
      <c r="E597" s="390" t="s">
        <v>5</v>
      </c>
      <c r="F597" s="390" t="s">
        <v>6018</v>
      </c>
      <c r="G597" s="390" t="s">
        <v>6019</v>
      </c>
    </row>
    <row r="598" spans="1:7" x14ac:dyDescent="0.45">
      <c r="A598" s="391">
        <v>92159</v>
      </c>
      <c r="B598" s="390" t="s">
        <v>3867</v>
      </c>
      <c r="C598" s="390" t="s">
        <v>6020</v>
      </c>
      <c r="D598" s="390" t="s">
        <v>6021</v>
      </c>
      <c r="E598" s="390" t="s">
        <v>798</v>
      </c>
      <c r="F598" s="390" t="s">
        <v>6022</v>
      </c>
      <c r="G598" s="390" t="s">
        <v>6023</v>
      </c>
    </row>
    <row r="599" spans="1:7" x14ac:dyDescent="0.45">
      <c r="A599" s="391">
        <v>92177</v>
      </c>
      <c r="B599" s="390" t="s">
        <v>3855</v>
      </c>
      <c r="C599" s="390" t="s">
        <v>6024</v>
      </c>
      <c r="D599" s="390" t="s">
        <v>6025</v>
      </c>
      <c r="E599" s="390" t="s">
        <v>437</v>
      </c>
      <c r="F599" s="390" t="s">
        <v>6026</v>
      </c>
      <c r="G599" s="390" t="s">
        <v>6027</v>
      </c>
    </row>
    <row r="600" spans="1:7" x14ac:dyDescent="0.45">
      <c r="A600" s="391">
        <v>92197</v>
      </c>
      <c r="B600" s="390" t="s">
        <v>3840</v>
      </c>
      <c r="C600" s="390" t="s">
        <v>6028</v>
      </c>
      <c r="D600" s="390" t="s">
        <v>6029</v>
      </c>
      <c r="E600" s="390" t="s">
        <v>848</v>
      </c>
      <c r="F600" s="390" t="s">
        <v>6030</v>
      </c>
      <c r="G600" s="390" t="s">
        <v>6031</v>
      </c>
    </row>
    <row r="601" spans="1:7" x14ac:dyDescent="0.45">
      <c r="A601" s="391">
        <v>92213</v>
      </c>
      <c r="B601" s="390" t="s">
        <v>3830</v>
      </c>
      <c r="C601" s="390" t="s">
        <v>6032</v>
      </c>
      <c r="D601" s="390" t="s">
        <v>6033</v>
      </c>
      <c r="E601" s="390" t="s">
        <v>711</v>
      </c>
      <c r="F601" s="390" t="s">
        <v>6034</v>
      </c>
      <c r="G601" s="390" t="s">
        <v>6035</v>
      </c>
    </row>
    <row r="602" spans="1:7" x14ac:dyDescent="0.45">
      <c r="A602" s="391">
        <v>92222</v>
      </c>
      <c r="B602" s="390" t="s">
        <v>3823</v>
      </c>
      <c r="C602" s="390" t="s">
        <v>6036</v>
      </c>
      <c r="D602" s="390" t="s">
        <v>6037</v>
      </c>
      <c r="E602" s="390" t="s">
        <v>5</v>
      </c>
      <c r="F602" s="390" t="s">
        <v>6038</v>
      </c>
      <c r="G602" s="390" t="s">
        <v>6039</v>
      </c>
    </row>
    <row r="603" spans="1:7" x14ac:dyDescent="0.45">
      <c r="A603" s="391">
        <v>92256</v>
      </c>
      <c r="B603" s="390" t="s">
        <v>3797</v>
      </c>
      <c r="C603" s="390" t="s">
        <v>6040</v>
      </c>
      <c r="D603" s="390" t="s">
        <v>6041</v>
      </c>
      <c r="E603" s="390" t="s">
        <v>695</v>
      </c>
      <c r="F603" s="390" t="s">
        <v>6042</v>
      </c>
      <c r="G603" s="390" t="s">
        <v>6043</v>
      </c>
    </row>
    <row r="604" spans="1:7" x14ac:dyDescent="0.45">
      <c r="A604" s="391">
        <v>92263</v>
      </c>
      <c r="B604" s="390" t="s">
        <v>3791</v>
      </c>
      <c r="C604" s="390" t="s">
        <v>6044</v>
      </c>
      <c r="D604" s="390" t="s">
        <v>6045</v>
      </c>
      <c r="E604" s="390" t="s">
        <v>416</v>
      </c>
      <c r="F604" s="390" t="s">
        <v>6046</v>
      </c>
      <c r="G604" s="390" t="s">
        <v>6047</v>
      </c>
    </row>
    <row r="605" spans="1:7" x14ac:dyDescent="0.45">
      <c r="A605" s="391">
        <v>92275</v>
      </c>
      <c r="B605" s="390" t="s">
        <v>3781</v>
      </c>
      <c r="C605" s="390" t="s">
        <v>6048</v>
      </c>
      <c r="D605" s="390" t="s">
        <v>6049</v>
      </c>
      <c r="E605" s="390" t="s">
        <v>387</v>
      </c>
      <c r="F605" s="390" t="s">
        <v>6050</v>
      </c>
      <c r="G605" s="390" t="s">
        <v>6051</v>
      </c>
    </row>
    <row r="606" spans="1:7" x14ac:dyDescent="0.45">
      <c r="A606" s="391">
        <v>92280</v>
      </c>
      <c r="B606" s="390" t="s">
        <v>3778</v>
      </c>
      <c r="C606" s="390" t="s">
        <v>6052</v>
      </c>
      <c r="D606" s="390" t="s">
        <v>6053</v>
      </c>
      <c r="E606" s="390" t="s">
        <v>416</v>
      </c>
      <c r="F606" s="390" t="s">
        <v>6054</v>
      </c>
      <c r="G606" s="390" t="s">
        <v>6055</v>
      </c>
    </row>
    <row r="607" spans="1:7" x14ac:dyDescent="0.45">
      <c r="A607" s="391">
        <v>92292</v>
      </c>
      <c r="B607" s="390" t="s">
        <v>3768</v>
      </c>
      <c r="C607" s="390" t="s">
        <v>6056</v>
      </c>
      <c r="D607" s="390" t="s">
        <v>6057</v>
      </c>
      <c r="E607" s="390" t="s">
        <v>407</v>
      </c>
      <c r="F607" s="390" t="s">
        <v>6058</v>
      </c>
      <c r="G607" s="390" t="s">
        <v>6059</v>
      </c>
    </row>
    <row r="608" spans="1:7" x14ac:dyDescent="0.45">
      <c r="A608" s="391">
        <v>92346</v>
      </c>
      <c r="B608" s="390" t="s">
        <v>3729</v>
      </c>
      <c r="C608" s="390" t="s">
        <v>6060</v>
      </c>
      <c r="D608" s="390" t="s">
        <v>6061</v>
      </c>
      <c r="E608" s="390" t="s">
        <v>711</v>
      </c>
      <c r="F608" s="390" t="s">
        <v>6062</v>
      </c>
      <c r="G608" s="390" t="s">
        <v>6063</v>
      </c>
    </row>
    <row r="609" spans="1:7" x14ac:dyDescent="0.45">
      <c r="A609" s="391">
        <v>92426</v>
      </c>
      <c r="B609" s="390" t="s">
        <v>3658</v>
      </c>
      <c r="C609" s="390" t="s">
        <v>6064</v>
      </c>
      <c r="D609" s="390" t="s">
        <v>6065</v>
      </c>
      <c r="E609" s="390" t="s">
        <v>367</v>
      </c>
      <c r="F609" s="390" t="s">
        <v>6066</v>
      </c>
      <c r="G609" s="390" t="s">
        <v>6067</v>
      </c>
    </row>
    <row r="610" spans="1:7" x14ac:dyDescent="0.45">
      <c r="A610" s="391">
        <v>92429</v>
      </c>
      <c r="B610" s="390" t="s">
        <v>3655</v>
      </c>
      <c r="C610" s="390" t="s">
        <v>6068</v>
      </c>
      <c r="D610" s="390" t="s">
        <v>6069</v>
      </c>
      <c r="E610" s="390" t="s">
        <v>866</v>
      </c>
      <c r="F610" s="390" t="s">
        <v>6070</v>
      </c>
      <c r="G610" s="390" t="s">
        <v>6071</v>
      </c>
    </row>
    <row r="611" spans="1:7" x14ac:dyDescent="0.45">
      <c r="A611" s="391">
        <v>92460</v>
      </c>
      <c r="B611" s="390" t="s">
        <v>3627</v>
      </c>
      <c r="C611" s="390" t="s">
        <v>6072</v>
      </c>
      <c r="D611" s="390" t="s">
        <v>6073</v>
      </c>
      <c r="E611" s="390" t="s">
        <v>407</v>
      </c>
      <c r="F611" s="390" t="s">
        <v>6074</v>
      </c>
      <c r="G611" s="390" t="s">
        <v>6075</v>
      </c>
    </row>
    <row r="612" spans="1:7" x14ac:dyDescent="0.45">
      <c r="A612" s="391">
        <v>92468</v>
      </c>
      <c r="B612" s="390" t="s">
        <v>3620</v>
      </c>
      <c r="C612" s="390" t="s">
        <v>6076</v>
      </c>
      <c r="D612" s="390" t="s">
        <v>512</v>
      </c>
      <c r="E612" s="390" t="s">
        <v>426</v>
      </c>
      <c r="F612" s="390" t="s">
        <v>6077</v>
      </c>
      <c r="G612" s="390" t="s">
        <v>6078</v>
      </c>
    </row>
    <row r="613" spans="1:7" x14ac:dyDescent="0.45">
      <c r="A613" s="391">
        <v>92490</v>
      </c>
      <c r="B613" s="390" t="s">
        <v>3599</v>
      </c>
      <c r="C613" s="390" t="s">
        <v>6079</v>
      </c>
      <c r="D613" s="390" t="s">
        <v>6080</v>
      </c>
      <c r="E613" s="390" t="s">
        <v>848</v>
      </c>
      <c r="F613" s="390" t="s">
        <v>6081</v>
      </c>
      <c r="G613" s="390" t="s">
        <v>6082</v>
      </c>
    </row>
    <row r="614" spans="1:7" x14ac:dyDescent="0.45">
      <c r="A614" s="391">
        <v>91144</v>
      </c>
      <c r="B614" s="390" t="s">
        <v>269</v>
      </c>
      <c r="C614" s="390" t="s">
        <v>3336</v>
      </c>
      <c r="D614" s="390" t="s">
        <v>1476</v>
      </c>
      <c r="E614" s="390" t="s">
        <v>787</v>
      </c>
      <c r="F614" s="390" t="s">
        <v>2301</v>
      </c>
      <c r="G614" s="390" t="s">
        <v>6083</v>
      </c>
    </row>
    <row r="615" spans="1:7" x14ac:dyDescent="0.45">
      <c r="A615" s="391">
        <v>91168</v>
      </c>
      <c r="B615" s="390" t="s">
        <v>4418</v>
      </c>
      <c r="C615" s="390" t="s">
        <v>6084</v>
      </c>
      <c r="D615" s="390" t="s">
        <v>6085</v>
      </c>
      <c r="E615" s="390" t="s">
        <v>410</v>
      </c>
      <c r="F615" s="390" t="s">
        <v>6086</v>
      </c>
      <c r="G615" s="390" t="s">
        <v>6087</v>
      </c>
    </row>
    <row r="616" spans="1:7" x14ac:dyDescent="0.45">
      <c r="A616" s="391">
        <v>91170</v>
      </c>
      <c r="B616" s="390" t="s">
        <v>4416</v>
      </c>
      <c r="C616" s="390" t="s">
        <v>6088</v>
      </c>
      <c r="D616" s="390" t="s">
        <v>6089</v>
      </c>
      <c r="E616" s="390" t="s">
        <v>432</v>
      </c>
      <c r="F616" s="390" t="s">
        <v>6090</v>
      </c>
      <c r="G616" s="390" t="s">
        <v>6091</v>
      </c>
    </row>
    <row r="617" spans="1:7" x14ac:dyDescent="0.45">
      <c r="A617" s="391">
        <v>91174</v>
      </c>
      <c r="B617" s="390" t="s">
        <v>420</v>
      </c>
      <c r="C617" s="390" t="s">
        <v>1320</v>
      </c>
      <c r="D617" s="390" t="s">
        <v>421</v>
      </c>
      <c r="E617" s="390" t="s">
        <v>415</v>
      </c>
      <c r="F617" s="390" t="s">
        <v>1905</v>
      </c>
      <c r="G617" s="390" t="s">
        <v>6092</v>
      </c>
    </row>
    <row r="618" spans="1:7" x14ac:dyDescent="0.45">
      <c r="A618" s="391">
        <v>91176</v>
      </c>
      <c r="B618" s="390" t="s">
        <v>15</v>
      </c>
      <c r="C618" s="390" t="s">
        <v>6093</v>
      </c>
      <c r="D618" s="390" t="s">
        <v>351</v>
      </c>
      <c r="E618" s="390" t="s">
        <v>5</v>
      </c>
      <c r="F618" s="390" t="s">
        <v>6094</v>
      </c>
      <c r="G618" s="390" t="s">
        <v>2485</v>
      </c>
    </row>
    <row r="619" spans="1:7" x14ac:dyDescent="0.45">
      <c r="A619" s="391">
        <v>91203</v>
      </c>
      <c r="B619" s="390" t="s">
        <v>4407</v>
      </c>
      <c r="C619" s="390" t="s">
        <v>6095</v>
      </c>
      <c r="D619" s="390" t="s">
        <v>6096</v>
      </c>
      <c r="E619" s="390" t="s">
        <v>695</v>
      </c>
      <c r="F619" s="390" t="s">
        <v>6097</v>
      </c>
      <c r="G619" s="390" t="s">
        <v>6098</v>
      </c>
    </row>
    <row r="620" spans="1:7" x14ac:dyDescent="0.45">
      <c r="A620" s="391">
        <v>91240</v>
      </c>
      <c r="B620" s="390" t="s">
        <v>1500</v>
      </c>
      <c r="C620" s="390" t="s">
        <v>3199</v>
      </c>
      <c r="D620" s="390" t="s">
        <v>721</v>
      </c>
      <c r="E620" s="390" t="s">
        <v>711</v>
      </c>
      <c r="F620" s="390" t="s">
        <v>3198</v>
      </c>
      <c r="G620" s="390" t="s">
        <v>6099</v>
      </c>
    </row>
    <row r="621" spans="1:7" x14ac:dyDescent="0.45">
      <c r="A621" s="391">
        <v>91259</v>
      </c>
      <c r="B621" s="390" t="s">
        <v>78</v>
      </c>
      <c r="C621" s="390" t="s">
        <v>1349</v>
      </c>
      <c r="D621" s="390" t="s">
        <v>468</v>
      </c>
      <c r="E621" s="390" t="s">
        <v>407</v>
      </c>
      <c r="F621" s="390" t="s">
        <v>1946</v>
      </c>
      <c r="G621" s="390" t="s">
        <v>6100</v>
      </c>
    </row>
    <row r="622" spans="1:7" x14ac:dyDescent="0.45">
      <c r="A622" s="391">
        <v>91264</v>
      </c>
      <c r="B622" s="390" t="s">
        <v>275</v>
      </c>
      <c r="C622" s="390" t="s">
        <v>3330</v>
      </c>
      <c r="D622" s="390" t="s">
        <v>807</v>
      </c>
      <c r="E622" s="390" t="s">
        <v>454</v>
      </c>
      <c r="F622" s="390" t="s">
        <v>2321</v>
      </c>
      <c r="G622" s="390" t="s">
        <v>2722</v>
      </c>
    </row>
    <row r="623" spans="1:7" x14ac:dyDescent="0.45">
      <c r="A623" s="391">
        <v>91309</v>
      </c>
      <c r="B623" s="390" t="s">
        <v>4378</v>
      </c>
      <c r="C623" s="390" t="s">
        <v>6101</v>
      </c>
      <c r="D623" s="390" t="s">
        <v>2005</v>
      </c>
      <c r="E623" s="390" t="s">
        <v>430</v>
      </c>
      <c r="F623" s="390" t="s">
        <v>6102</v>
      </c>
      <c r="G623" s="390" t="s">
        <v>6103</v>
      </c>
    </row>
    <row r="624" spans="1:7" x14ac:dyDescent="0.45">
      <c r="A624" s="391">
        <v>91332</v>
      </c>
      <c r="B624" s="390" t="s">
        <v>652</v>
      </c>
      <c r="C624" s="390" t="s">
        <v>3147</v>
      </c>
      <c r="D624" s="390" t="s">
        <v>1516</v>
      </c>
      <c r="E624" s="390" t="s">
        <v>456</v>
      </c>
      <c r="F624" s="390" t="s">
        <v>2169</v>
      </c>
      <c r="G624" s="390" t="s">
        <v>2647</v>
      </c>
    </row>
    <row r="625" spans="1:7" x14ac:dyDescent="0.45">
      <c r="A625" s="391">
        <v>91341</v>
      </c>
      <c r="B625" s="390" t="s">
        <v>120</v>
      </c>
      <c r="C625" s="390" t="s">
        <v>1417</v>
      </c>
      <c r="D625" s="390" t="s">
        <v>2026</v>
      </c>
      <c r="E625" s="390" t="s">
        <v>430</v>
      </c>
      <c r="F625" s="390" t="s">
        <v>2027</v>
      </c>
      <c r="G625" s="390" t="s">
        <v>6104</v>
      </c>
    </row>
    <row r="626" spans="1:7" x14ac:dyDescent="0.45">
      <c r="A626" s="391">
        <v>91355</v>
      </c>
      <c r="B626" s="390" t="s">
        <v>818</v>
      </c>
      <c r="C626" s="390" t="s">
        <v>3355</v>
      </c>
      <c r="D626" s="390" t="s">
        <v>819</v>
      </c>
      <c r="E626" s="390" t="s">
        <v>798</v>
      </c>
      <c r="F626" s="390" t="s">
        <v>2324</v>
      </c>
      <c r="G626" s="390" t="s">
        <v>6105</v>
      </c>
    </row>
    <row r="627" spans="1:7" x14ac:dyDescent="0.45">
      <c r="A627" s="391">
        <v>91363</v>
      </c>
      <c r="B627" s="390" t="s">
        <v>298</v>
      </c>
      <c r="C627" s="390" t="s">
        <v>3436</v>
      </c>
      <c r="D627" s="390" t="s">
        <v>847</v>
      </c>
      <c r="E627" s="390" t="s">
        <v>848</v>
      </c>
      <c r="F627" s="390" t="s">
        <v>2371</v>
      </c>
      <c r="G627" s="390" t="s">
        <v>6106</v>
      </c>
    </row>
    <row r="628" spans="1:7" x14ac:dyDescent="0.45">
      <c r="A628" s="391">
        <v>91381</v>
      </c>
      <c r="B628" s="390" t="s">
        <v>4356</v>
      </c>
      <c r="C628" s="390" t="s">
        <v>2954</v>
      </c>
      <c r="D628" s="390" t="s">
        <v>2952</v>
      </c>
      <c r="E628" s="390" t="s">
        <v>430</v>
      </c>
      <c r="F628" s="390" t="s">
        <v>2953</v>
      </c>
      <c r="G628" s="390" t="s">
        <v>6107</v>
      </c>
    </row>
    <row r="629" spans="1:7" x14ac:dyDescent="0.45">
      <c r="A629" s="391">
        <v>91383</v>
      </c>
      <c r="B629" s="390" t="s">
        <v>4355</v>
      </c>
      <c r="C629" s="390" t="s">
        <v>2822</v>
      </c>
      <c r="D629" s="390" t="s">
        <v>334</v>
      </c>
      <c r="E629" s="390" t="s">
        <v>5</v>
      </c>
      <c r="F629" s="390" t="s">
        <v>1812</v>
      </c>
      <c r="G629" s="390" t="s">
        <v>6108</v>
      </c>
    </row>
    <row r="630" spans="1:7" x14ac:dyDescent="0.45">
      <c r="A630" s="391">
        <v>91463</v>
      </c>
      <c r="B630" s="390" t="s">
        <v>4321</v>
      </c>
      <c r="C630" s="390" t="s">
        <v>6109</v>
      </c>
      <c r="D630" s="390" t="s">
        <v>6110</v>
      </c>
      <c r="E630" s="390" t="s">
        <v>548</v>
      </c>
      <c r="F630" s="390" t="s">
        <v>6111</v>
      </c>
      <c r="G630" s="390" t="s">
        <v>6112</v>
      </c>
    </row>
    <row r="631" spans="1:7" x14ac:dyDescent="0.45">
      <c r="A631" s="391">
        <v>91499</v>
      </c>
      <c r="B631" s="390" t="s">
        <v>4300</v>
      </c>
      <c r="C631" s="390" t="s">
        <v>6113</v>
      </c>
      <c r="D631" s="390" t="s">
        <v>6114</v>
      </c>
      <c r="E631" s="390" t="s">
        <v>375</v>
      </c>
      <c r="F631" s="390" t="s">
        <v>6115</v>
      </c>
      <c r="G631" s="390" t="s">
        <v>6116</v>
      </c>
    </row>
    <row r="632" spans="1:7" x14ac:dyDescent="0.45">
      <c r="A632" s="391">
        <v>91521</v>
      </c>
      <c r="B632" s="390" t="s">
        <v>244</v>
      </c>
      <c r="C632" s="390" t="s">
        <v>3246</v>
      </c>
      <c r="D632" s="390" t="s">
        <v>1539</v>
      </c>
      <c r="E632" s="390" t="s">
        <v>695</v>
      </c>
      <c r="F632" s="390" t="s">
        <v>2255</v>
      </c>
      <c r="G632" s="390" t="s">
        <v>6117</v>
      </c>
    </row>
    <row r="633" spans="1:7" x14ac:dyDescent="0.45">
      <c r="A633" s="391">
        <v>91540</v>
      </c>
      <c r="B633" s="390" t="s">
        <v>4283</v>
      </c>
      <c r="C633" s="390" t="s">
        <v>6118</v>
      </c>
      <c r="D633" s="390" t="s">
        <v>6119</v>
      </c>
      <c r="E633" s="390" t="s">
        <v>5</v>
      </c>
      <c r="F633" s="390" t="s">
        <v>6120</v>
      </c>
      <c r="G633" s="390" t="s">
        <v>6121</v>
      </c>
    </row>
    <row r="634" spans="1:7" x14ac:dyDescent="0.45">
      <c r="A634" s="391">
        <v>91566</v>
      </c>
      <c r="B634" s="390" t="s">
        <v>4268</v>
      </c>
      <c r="C634" s="390" t="s">
        <v>6122</v>
      </c>
      <c r="D634" s="390" t="s">
        <v>356</v>
      </c>
      <c r="E634" s="390" t="s">
        <v>5</v>
      </c>
      <c r="F634" s="390" t="s">
        <v>6123</v>
      </c>
      <c r="G634" s="390" t="s">
        <v>6124</v>
      </c>
    </row>
    <row r="635" spans="1:7" x14ac:dyDescent="0.45">
      <c r="A635" s="391">
        <v>91571</v>
      </c>
      <c r="B635" s="390" t="s">
        <v>4263</v>
      </c>
      <c r="C635" s="390" t="s">
        <v>6125</v>
      </c>
      <c r="D635" s="390" t="s">
        <v>6126</v>
      </c>
      <c r="E635" s="390" t="s">
        <v>860</v>
      </c>
      <c r="F635" s="390" t="s">
        <v>6127</v>
      </c>
      <c r="G635" s="390" t="s">
        <v>6128</v>
      </c>
    </row>
    <row r="636" spans="1:7" x14ac:dyDescent="0.45">
      <c r="A636" s="391">
        <v>91573</v>
      </c>
      <c r="B636" s="390" t="s">
        <v>312</v>
      </c>
      <c r="C636" s="390" t="s">
        <v>3419</v>
      </c>
      <c r="D636" s="390" t="s">
        <v>869</v>
      </c>
      <c r="E636" s="390" t="s">
        <v>848</v>
      </c>
      <c r="F636" s="390" t="s">
        <v>2387</v>
      </c>
      <c r="G636" s="390" t="s">
        <v>6129</v>
      </c>
    </row>
    <row r="637" spans="1:7" x14ac:dyDescent="0.45">
      <c r="A637" s="391">
        <v>91580</v>
      </c>
      <c r="B637" s="390" t="s">
        <v>316</v>
      </c>
      <c r="C637" s="390" t="s">
        <v>3422</v>
      </c>
      <c r="D637" s="390" t="s">
        <v>1545</v>
      </c>
      <c r="E637" s="390" t="s">
        <v>860</v>
      </c>
      <c r="F637" s="390" t="s">
        <v>2390</v>
      </c>
      <c r="G637" s="390" t="s">
        <v>6130</v>
      </c>
    </row>
    <row r="638" spans="1:7" x14ac:dyDescent="0.45">
      <c r="A638" s="391">
        <v>91582</v>
      </c>
      <c r="B638" s="390" t="s">
        <v>1546</v>
      </c>
      <c r="C638" s="390" t="s">
        <v>3399</v>
      </c>
      <c r="D638" s="390" t="s">
        <v>3397</v>
      </c>
      <c r="E638" s="390" t="s">
        <v>860</v>
      </c>
      <c r="F638" s="390" t="s">
        <v>3398</v>
      </c>
      <c r="G638" s="390" t="s">
        <v>6131</v>
      </c>
    </row>
    <row r="639" spans="1:7" x14ac:dyDescent="0.45">
      <c r="A639" s="391">
        <v>91583</v>
      </c>
      <c r="B639" s="390" t="s">
        <v>857</v>
      </c>
      <c r="C639" s="390" t="s">
        <v>3400</v>
      </c>
      <c r="D639" s="390" t="s">
        <v>2361</v>
      </c>
      <c r="E639" s="390" t="s">
        <v>848</v>
      </c>
      <c r="F639" s="390" t="s">
        <v>2362</v>
      </c>
      <c r="G639" s="390" t="s">
        <v>6132</v>
      </c>
    </row>
    <row r="640" spans="1:7" x14ac:dyDescent="0.45">
      <c r="A640" s="391">
        <v>91588</v>
      </c>
      <c r="B640" s="390" t="s">
        <v>644</v>
      </c>
      <c r="C640" s="390" t="s">
        <v>1402</v>
      </c>
      <c r="D640" s="390" t="s">
        <v>645</v>
      </c>
      <c r="E640" s="390" t="s">
        <v>542</v>
      </c>
      <c r="F640" s="390" t="s">
        <v>2147</v>
      </c>
      <c r="G640" s="390" t="s">
        <v>6133</v>
      </c>
    </row>
    <row r="641" spans="1:7" x14ac:dyDescent="0.45">
      <c r="A641" s="391">
        <v>91591</v>
      </c>
      <c r="B641" s="390" t="s">
        <v>4255</v>
      </c>
      <c r="C641" s="390" t="s">
        <v>6134</v>
      </c>
      <c r="D641" s="390" t="s">
        <v>6135</v>
      </c>
      <c r="E641" s="390" t="s">
        <v>542</v>
      </c>
      <c r="F641" s="390" t="s">
        <v>6136</v>
      </c>
      <c r="G641" s="390" t="s">
        <v>6137</v>
      </c>
    </row>
    <row r="642" spans="1:7" x14ac:dyDescent="0.45">
      <c r="A642" s="391">
        <v>91655</v>
      </c>
      <c r="B642" s="390" t="s">
        <v>4215</v>
      </c>
      <c r="C642" s="390" t="s">
        <v>6138</v>
      </c>
      <c r="D642" s="390" t="s">
        <v>6139</v>
      </c>
      <c r="E642" s="390" t="s">
        <v>835</v>
      </c>
      <c r="F642" s="390" t="s">
        <v>6140</v>
      </c>
      <c r="G642" s="390" t="s">
        <v>6141</v>
      </c>
    </row>
    <row r="643" spans="1:7" x14ac:dyDescent="0.45">
      <c r="A643" s="391">
        <v>91665</v>
      </c>
      <c r="B643" s="390" t="s">
        <v>4208</v>
      </c>
      <c r="C643" s="390" t="s">
        <v>6142</v>
      </c>
      <c r="D643" s="390" t="s">
        <v>6143</v>
      </c>
      <c r="E643" s="390" t="s">
        <v>363</v>
      </c>
      <c r="F643" s="390" t="s">
        <v>6144</v>
      </c>
      <c r="G643" s="390" t="s">
        <v>6145</v>
      </c>
    </row>
    <row r="644" spans="1:7" x14ac:dyDescent="0.45">
      <c r="A644" s="391">
        <v>91676</v>
      </c>
      <c r="B644" s="390" t="s">
        <v>168</v>
      </c>
      <c r="C644" s="390" t="s">
        <v>1327</v>
      </c>
      <c r="D644" s="390" t="s">
        <v>611</v>
      </c>
      <c r="E644" s="390" t="s">
        <v>610</v>
      </c>
      <c r="F644" s="390" t="s">
        <v>2116</v>
      </c>
      <c r="G644" s="390" t="s">
        <v>6146</v>
      </c>
    </row>
    <row r="645" spans="1:7" x14ac:dyDescent="0.45">
      <c r="A645" s="391">
        <v>91709</v>
      </c>
      <c r="B645" s="390" t="s">
        <v>4180</v>
      </c>
      <c r="C645" s="390" t="s">
        <v>6147</v>
      </c>
      <c r="D645" s="390" t="s">
        <v>6148</v>
      </c>
      <c r="E645" s="390" t="s">
        <v>848</v>
      </c>
      <c r="F645" s="390" t="s">
        <v>6149</v>
      </c>
      <c r="G645" s="390" t="s">
        <v>6150</v>
      </c>
    </row>
    <row r="646" spans="1:7" x14ac:dyDescent="0.45">
      <c r="A646" s="391">
        <v>91726</v>
      </c>
      <c r="B646" s="390" t="s">
        <v>4168</v>
      </c>
      <c r="C646" s="390" t="s">
        <v>6151</v>
      </c>
      <c r="D646" s="390" t="s">
        <v>6152</v>
      </c>
      <c r="E646" s="390" t="s">
        <v>407</v>
      </c>
      <c r="F646" s="390" t="s">
        <v>6153</v>
      </c>
      <c r="G646" s="390" t="s">
        <v>6154</v>
      </c>
    </row>
    <row r="647" spans="1:7" x14ac:dyDescent="0.45">
      <c r="A647" s="391">
        <v>91758</v>
      </c>
      <c r="B647" s="390" t="s">
        <v>1574</v>
      </c>
      <c r="C647" s="390" t="s">
        <v>2316</v>
      </c>
      <c r="D647" s="390" t="s">
        <v>1573</v>
      </c>
      <c r="E647" s="390" t="s">
        <v>802</v>
      </c>
      <c r="F647" s="390" t="s">
        <v>2315</v>
      </c>
      <c r="G647" s="390" t="s">
        <v>6155</v>
      </c>
    </row>
    <row r="648" spans="1:7" x14ac:dyDescent="0.45">
      <c r="A648" s="391">
        <v>91862</v>
      </c>
      <c r="B648" s="390" t="s">
        <v>4085</v>
      </c>
      <c r="C648" s="390" t="s">
        <v>6156</v>
      </c>
      <c r="D648" s="390" t="s">
        <v>6157</v>
      </c>
      <c r="E648" s="390" t="s">
        <v>378</v>
      </c>
      <c r="F648" s="390" t="s">
        <v>6158</v>
      </c>
      <c r="G648" s="390" t="s">
        <v>6159</v>
      </c>
    </row>
    <row r="649" spans="1:7" x14ac:dyDescent="0.45">
      <c r="A649" s="391">
        <v>91867</v>
      </c>
      <c r="B649" s="390" t="s">
        <v>4082</v>
      </c>
      <c r="C649" s="390" t="s">
        <v>6160</v>
      </c>
      <c r="D649" s="390" t="s">
        <v>6161</v>
      </c>
      <c r="E649" s="390" t="s">
        <v>848</v>
      </c>
      <c r="F649" s="390" t="s">
        <v>6162</v>
      </c>
      <c r="G649" s="390" t="s">
        <v>6163</v>
      </c>
    </row>
    <row r="650" spans="1:7" x14ac:dyDescent="0.45">
      <c r="A650" s="391">
        <v>91887</v>
      </c>
      <c r="B650" s="390" t="s">
        <v>3170</v>
      </c>
      <c r="C650" s="390" t="s">
        <v>3173</v>
      </c>
      <c r="D650" s="390" t="s">
        <v>3171</v>
      </c>
      <c r="E650" s="390" t="s">
        <v>456</v>
      </c>
      <c r="F650" s="390" t="s">
        <v>3172</v>
      </c>
      <c r="G650" s="390" t="s">
        <v>6164</v>
      </c>
    </row>
    <row r="651" spans="1:7" x14ac:dyDescent="0.45">
      <c r="A651" s="391">
        <v>91894</v>
      </c>
      <c r="B651" s="390" t="s">
        <v>4066</v>
      </c>
      <c r="C651" s="390" t="s">
        <v>6165</v>
      </c>
      <c r="D651" s="390" t="s">
        <v>6166</v>
      </c>
      <c r="E651" s="390" t="s">
        <v>555</v>
      </c>
      <c r="F651" s="390" t="s">
        <v>6167</v>
      </c>
      <c r="G651" s="390" t="s">
        <v>6168</v>
      </c>
    </row>
    <row r="652" spans="1:7" x14ac:dyDescent="0.45">
      <c r="A652" s="391">
        <v>91918</v>
      </c>
      <c r="B652" s="390" t="s">
        <v>4050</v>
      </c>
      <c r="C652" s="390" t="s">
        <v>6169</v>
      </c>
      <c r="D652" s="390" t="s">
        <v>6170</v>
      </c>
      <c r="E652" s="390" t="s">
        <v>430</v>
      </c>
      <c r="F652" s="390" t="s">
        <v>6171</v>
      </c>
      <c r="G652" s="390" t="s">
        <v>6172</v>
      </c>
    </row>
    <row r="653" spans="1:7" x14ac:dyDescent="0.45">
      <c r="A653" s="391">
        <v>91926</v>
      </c>
      <c r="B653" s="390" t="s">
        <v>223</v>
      </c>
      <c r="C653" s="390" t="s">
        <v>3235</v>
      </c>
      <c r="D653" s="390" t="s">
        <v>699</v>
      </c>
      <c r="E653" s="390" t="s">
        <v>658</v>
      </c>
      <c r="F653" s="390" t="s">
        <v>2223</v>
      </c>
      <c r="G653" s="390" t="s">
        <v>6173</v>
      </c>
    </row>
    <row r="654" spans="1:7" x14ac:dyDescent="0.45">
      <c r="A654" s="391">
        <v>91957</v>
      </c>
      <c r="B654" s="390" t="s">
        <v>4019</v>
      </c>
      <c r="C654" s="390" t="s">
        <v>6174</v>
      </c>
      <c r="D654" s="390" t="s">
        <v>6175</v>
      </c>
      <c r="E654" s="390" t="s">
        <v>410</v>
      </c>
      <c r="F654" s="390" t="s">
        <v>6176</v>
      </c>
      <c r="G654" s="390" t="s">
        <v>6177</v>
      </c>
    </row>
    <row r="655" spans="1:7" x14ac:dyDescent="0.45">
      <c r="A655" s="391">
        <v>92024</v>
      </c>
      <c r="B655" s="390" t="s">
        <v>3966</v>
      </c>
      <c r="C655" s="390" t="s">
        <v>6178</v>
      </c>
      <c r="D655" s="390" t="s">
        <v>6179</v>
      </c>
      <c r="E655" s="390" t="s">
        <v>607</v>
      </c>
      <c r="F655" s="390" t="s">
        <v>6180</v>
      </c>
      <c r="G655" s="390" t="s">
        <v>6181</v>
      </c>
    </row>
    <row r="656" spans="1:7" x14ac:dyDescent="0.45">
      <c r="A656" s="391">
        <v>92026</v>
      </c>
      <c r="B656" s="390" t="s">
        <v>3964</v>
      </c>
      <c r="C656" s="390" t="s">
        <v>6182</v>
      </c>
      <c r="D656" s="390" t="s">
        <v>6183</v>
      </c>
      <c r="E656" s="390" t="s">
        <v>548</v>
      </c>
      <c r="F656" s="390" t="s">
        <v>6184</v>
      </c>
      <c r="G656" s="390" t="s">
        <v>6185</v>
      </c>
    </row>
    <row r="657" spans="1:7" x14ac:dyDescent="0.45">
      <c r="A657" s="391">
        <v>92100</v>
      </c>
      <c r="B657" s="390" t="s">
        <v>3911</v>
      </c>
      <c r="C657" s="390" t="s">
        <v>6186</v>
      </c>
      <c r="D657" s="390" t="s">
        <v>6187</v>
      </c>
      <c r="E657" s="390" t="s">
        <v>555</v>
      </c>
      <c r="F657" s="390" t="s">
        <v>6188</v>
      </c>
      <c r="G657" s="390" t="s">
        <v>6189</v>
      </c>
    </row>
    <row r="658" spans="1:7" x14ac:dyDescent="0.45">
      <c r="A658" s="391">
        <v>92122</v>
      </c>
      <c r="B658" s="390" t="s">
        <v>3891</v>
      </c>
      <c r="C658" s="390" t="s">
        <v>6190</v>
      </c>
      <c r="D658" s="390" t="s">
        <v>6191</v>
      </c>
      <c r="E658" s="390" t="s">
        <v>430</v>
      </c>
      <c r="F658" s="390" t="s">
        <v>6192</v>
      </c>
      <c r="G658" s="390" t="s">
        <v>6193</v>
      </c>
    </row>
    <row r="659" spans="1:7" x14ac:dyDescent="0.45">
      <c r="A659" s="391">
        <v>92127</v>
      </c>
      <c r="B659" s="390" t="s">
        <v>3887</v>
      </c>
      <c r="C659" s="390" t="s">
        <v>6194</v>
      </c>
      <c r="D659" s="390" t="s">
        <v>6195</v>
      </c>
      <c r="E659" s="390" t="s">
        <v>695</v>
      </c>
      <c r="F659" s="390" t="s">
        <v>6196</v>
      </c>
      <c r="G659" s="390" t="s">
        <v>6197</v>
      </c>
    </row>
    <row r="660" spans="1:7" x14ac:dyDescent="0.45">
      <c r="A660" s="391">
        <v>92130</v>
      </c>
      <c r="B660" s="390" t="s">
        <v>73</v>
      </c>
      <c r="C660" s="390" t="s">
        <v>2925</v>
      </c>
      <c r="D660" s="390" t="s">
        <v>453</v>
      </c>
      <c r="E660" s="390" t="s">
        <v>454</v>
      </c>
      <c r="F660" s="390" t="s">
        <v>1941</v>
      </c>
      <c r="G660" s="390" t="s">
        <v>2727</v>
      </c>
    </row>
    <row r="661" spans="1:7" x14ac:dyDescent="0.45">
      <c r="A661" s="391">
        <v>92171</v>
      </c>
      <c r="B661" s="390" t="s">
        <v>540</v>
      </c>
      <c r="C661" s="390" t="s">
        <v>3038</v>
      </c>
      <c r="D661" s="390" t="s">
        <v>541</v>
      </c>
      <c r="E661" s="390" t="s">
        <v>542</v>
      </c>
      <c r="F661" s="390" t="s">
        <v>2035</v>
      </c>
      <c r="G661" s="390" t="s">
        <v>6198</v>
      </c>
    </row>
    <row r="662" spans="1:7" x14ac:dyDescent="0.45">
      <c r="A662" s="391">
        <v>92189</v>
      </c>
      <c r="B662" s="390" t="s">
        <v>3844</v>
      </c>
      <c r="C662" s="390" t="s">
        <v>6199</v>
      </c>
      <c r="D662" s="390" t="s">
        <v>6200</v>
      </c>
      <c r="E662" s="390" t="s">
        <v>711</v>
      </c>
      <c r="F662" s="390" t="s">
        <v>6201</v>
      </c>
      <c r="G662" s="390" t="s">
        <v>6202</v>
      </c>
    </row>
    <row r="663" spans="1:7" x14ac:dyDescent="0.45">
      <c r="A663" s="391">
        <v>92216</v>
      </c>
      <c r="B663" s="390" t="s">
        <v>3827</v>
      </c>
      <c r="C663" s="390" t="s">
        <v>6203</v>
      </c>
      <c r="D663" s="390" t="s">
        <v>6204</v>
      </c>
      <c r="E663" s="390" t="s">
        <v>378</v>
      </c>
      <c r="F663" s="390" t="s">
        <v>6205</v>
      </c>
      <c r="G663" s="390" t="s">
        <v>6206</v>
      </c>
    </row>
    <row r="664" spans="1:7" x14ac:dyDescent="0.45">
      <c r="A664" s="391">
        <v>92224</v>
      </c>
      <c r="B664" s="390" t="s">
        <v>3821</v>
      </c>
      <c r="C664" s="390" t="s">
        <v>6207</v>
      </c>
      <c r="D664" s="390" t="s">
        <v>6208</v>
      </c>
      <c r="E664" s="390" t="s">
        <v>711</v>
      </c>
      <c r="F664" s="390" t="s">
        <v>6209</v>
      </c>
      <c r="G664" s="390" t="s">
        <v>6210</v>
      </c>
    </row>
    <row r="665" spans="1:7" x14ac:dyDescent="0.45">
      <c r="A665" s="391">
        <v>92249</v>
      </c>
      <c r="B665" s="390" t="s">
        <v>1631</v>
      </c>
      <c r="C665" s="390" t="s">
        <v>2831</v>
      </c>
      <c r="D665" s="390" t="s">
        <v>1630</v>
      </c>
      <c r="E665" s="390" t="s">
        <v>5</v>
      </c>
      <c r="F665" s="390" t="s">
        <v>2830</v>
      </c>
      <c r="G665" s="390" t="s">
        <v>6211</v>
      </c>
    </row>
    <row r="666" spans="1:7" x14ac:dyDescent="0.45">
      <c r="A666" s="391">
        <v>92254</v>
      </c>
      <c r="B666" s="390" t="s">
        <v>3798</v>
      </c>
      <c r="C666" s="390" t="s">
        <v>6212</v>
      </c>
      <c r="D666" s="390" t="s">
        <v>6213</v>
      </c>
      <c r="E666" s="390" t="s">
        <v>711</v>
      </c>
      <c r="F666" s="390" t="s">
        <v>6214</v>
      </c>
      <c r="G666" s="390" t="s">
        <v>6215</v>
      </c>
    </row>
    <row r="667" spans="1:7" x14ac:dyDescent="0.45">
      <c r="A667" s="391">
        <v>92258</v>
      </c>
      <c r="B667" s="390" t="s">
        <v>3795</v>
      </c>
      <c r="C667" s="390" t="s">
        <v>6216</v>
      </c>
      <c r="D667" s="390" t="s">
        <v>6217</v>
      </c>
      <c r="E667" s="390" t="s">
        <v>695</v>
      </c>
      <c r="F667" s="390" t="s">
        <v>6218</v>
      </c>
      <c r="G667" s="390" t="s">
        <v>6219</v>
      </c>
    </row>
    <row r="668" spans="1:7" x14ac:dyDescent="0.45">
      <c r="A668" s="391">
        <v>92269</v>
      </c>
      <c r="B668" s="390" t="s">
        <v>3785</v>
      </c>
      <c r="C668" s="390" t="s">
        <v>6220</v>
      </c>
      <c r="D668" s="390" t="s">
        <v>6221</v>
      </c>
      <c r="E668" s="390" t="s">
        <v>798</v>
      </c>
      <c r="F668" s="390" t="s">
        <v>6222</v>
      </c>
      <c r="G668" s="390" t="s">
        <v>6223</v>
      </c>
    </row>
    <row r="669" spans="1:7" x14ac:dyDescent="0.45">
      <c r="A669" s="391">
        <v>92308</v>
      </c>
      <c r="B669" s="390" t="s">
        <v>3755</v>
      </c>
      <c r="C669" s="390" t="s">
        <v>6224</v>
      </c>
      <c r="D669" s="390" t="s">
        <v>6225</v>
      </c>
      <c r="E669" s="390" t="s">
        <v>668</v>
      </c>
      <c r="F669" s="390" t="s">
        <v>6226</v>
      </c>
      <c r="G669" s="390" t="s">
        <v>6227</v>
      </c>
    </row>
    <row r="670" spans="1:7" x14ac:dyDescent="0.45">
      <c r="A670" s="391">
        <v>92321</v>
      </c>
      <c r="B670" s="390" t="s">
        <v>3748</v>
      </c>
      <c r="C670" s="390" t="s">
        <v>6228</v>
      </c>
      <c r="D670" s="390" t="s">
        <v>6229</v>
      </c>
      <c r="E670" s="390" t="s">
        <v>5</v>
      </c>
      <c r="F670" s="390" t="s">
        <v>6230</v>
      </c>
      <c r="G670" s="390" t="s">
        <v>6231</v>
      </c>
    </row>
    <row r="671" spans="1:7" x14ac:dyDescent="0.45">
      <c r="A671" s="391">
        <v>92343</v>
      </c>
      <c r="B671" s="390" t="s">
        <v>720</v>
      </c>
      <c r="C671" s="390" t="s">
        <v>3310</v>
      </c>
      <c r="D671" s="390" t="s">
        <v>721</v>
      </c>
      <c r="E671" s="390" t="s">
        <v>711</v>
      </c>
      <c r="F671" s="390" t="s">
        <v>2249</v>
      </c>
      <c r="G671" s="390" t="s">
        <v>6232</v>
      </c>
    </row>
    <row r="672" spans="1:7" x14ac:dyDescent="0.45">
      <c r="A672" s="391">
        <v>92356</v>
      </c>
      <c r="B672" s="390" t="s">
        <v>3719</v>
      </c>
      <c r="C672" s="390" t="s">
        <v>6233</v>
      </c>
      <c r="D672" s="390" t="s">
        <v>6234</v>
      </c>
      <c r="E672" s="390" t="s">
        <v>866</v>
      </c>
      <c r="F672" s="390" t="s">
        <v>6235</v>
      </c>
      <c r="G672" s="390" t="s">
        <v>6236</v>
      </c>
    </row>
    <row r="673" spans="1:7" x14ac:dyDescent="0.45">
      <c r="A673" s="391">
        <v>92358</v>
      </c>
      <c r="B673" s="390" t="s">
        <v>3717</v>
      </c>
      <c r="C673" s="390" t="s">
        <v>6237</v>
      </c>
      <c r="D673" s="390" t="s">
        <v>6238</v>
      </c>
      <c r="E673" s="390" t="s">
        <v>835</v>
      </c>
      <c r="F673" s="390" t="s">
        <v>6239</v>
      </c>
      <c r="G673" s="390" t="s">
        <v>6240</v>
      </c>
    </row>
    <row r="674" spans="1:7" x14ac:dyDescent="0.45">
      <c r="A674" s="391">
        <v>92366</v>
      </c>
      <c r="B674" s="390" t="s">
        <v>3710</v>
      </c>
      <c r="C674" s="390" t="s">
        <v>6241</v>
      </c>
      <c r="D674" s="390" t="s">
        <v>6242</v>
      </c>
      <c r="E674" s="390" t="s">
        <v>407</v>
      </c>
      <c r="F674" s="390" t="s">
        <v>6243</v>
      </c>
      <c r="G674" s="390" t="s">
        <v>6244</v>
      </c>
    </row>
    <row r="675" spans="1:7" x14ac:dyDescent="0.45">
      <c r="A675" s="391">
        <v>92371</v>
      </c>
      <c r="B675" s="390" t="s">
        <v>3705</v>
      </c>
      <c r="C675" s="390" t="s">
        <v>6245</v>
      </c>
      <c r="D675" s="390" t="s">
        <v>6246</v>
      </c>
      <c r="E675" s="390" t="s">
        <v>624</v>
      </c>
      <c r="F675" s="390" t="s">
        <v>6247</v>
      </c>
      <c r="G675" s="390" t="s">
        <v>6248</v>
      </c>
    </row>
    <row r="676" spans="1:7" x14ac:dyDescent="0.45">
      <c r="A676" s="391">
        <v>92382</v>
      </c>
      <c r="B676" s="390" t="s">
        <v>3695</v>
      </c>
      <c r="C676" s="390" t="s">
        <v>6249</v>
      </c>
      <c r="D676" s="390" t="s">
        <v>6250</v>
      </c>
      <c r="E676" s="390" t="s">
        <v>569</v>
      </c>
      <c r="F676" s="390" t="s">
        <v>6251</v>
      </c>
      <c r="G676" s="390" t="s">
        <v>6252</v>
      </c>
    </row>
    <row r="677" spans="1:7" x14ac:dyDescent="0.45">
      <c r="A677" s="391">
        <v>92395</v>
      </c>
      <c r="B677" s="390" t="s">
        <v>3685</v>
      </c>
      <c r="C677" s="390" t="s">
        <v>6253</v>
      </c>
      <c r="D677" s="390" t="s">
        <v>6254</v>
      </c>
      <c r="E677" s="390" t="s">
        <v>430</v>
      </c>
      <c r="F677" s="390" t="s">
        <v>6255</v>
      </c>
      <c r="G677" s="390" t="s">
        <v>6256</v>
      </c>
    </row>
    <row r="678" spans="1:7" x14ac:dyDescent="0.45">
      <c r="A678" s="391">
        <v>92399</v>
      </c>
      <c r="B678" s="390" t="s">
        <v>3682</v>
      </c>
      <c r="C678" s="390" t="s">
        <v>6257</v>
      </c>
      <c r="D678" s="390" t="s">
        <v>6258</v>
      </c>
      <c r="E678" s="390" t="s">
        <v>430</v>
      </c>
      <c r="F678" s="390" t="s">
        <v>6259</v>
      </c>
      <c r="G678" s="390" t="s">
        <v>6260</v>
      </c>
    </row>
    <row r="679" spans="1:7" x14ac:dyDescent="0.45">
      <c r="A679" s="391">
        <v>92434</v>
      </c>
      <c r="B679" s="390" t="s">
        <v>3650</v>
      </c>
      <c r="C679" s="390" t="s">
        <v>6261</v>
      </c>
      <c r="D679" s="390" t="s">
        <v>6262</v>
      </c>
      <c r="E679" s="390" t="s">
        <v>879</v>
      </c>
      <c r="F679" s="390" t="s">
        <v>6263</v>
      </c>
      <c r="G679" s="390" t="s">
        <v>6264</v>
      </c>
    </row>
    <row r="680" spans="1:7" x14ac:dyDescent="0.45">
      <c r="A680" s="391">
        <v>92439</v>
      </c>
      <c r="B680" s="390" t="s">
        <v>3645</v>
      </c>
      <c r="C680" s="390" t="s">
        <v>6265</v>
      </c>
      <c r="D680" s="390" t="s">
        <v>6266</v>
      </c>
      <c r="E680" s="390" t="s">
        <v>430</v>
      </c>
      <c r="F680" s="390" t="s">
        <v>6267</v>
      </c>
      <c r="G680" s="390" t="s">
        <v>6268</v>
      </c>
    </row>
    <row r="681" spans="1:7" x14ac:dyDescent="0.45">
      <c r="A681" s="391">
        <v>92440</v>
      </c>
      <c r="B681" s="390" t="s">
        <v>3644</v>
      </c>
      <c r="C681" s="390" t="s">
        <v>6269</v>
      </c>
      <c r="D681" s="390" t="s">
        <v>6270</v>
      </c>
      <c r="E681" s="390" t="s">
        <v>430</v>
      </c>
      <c r="F681" s="390" t="s">
        <v>6271</v>
      </c>
      <c r="G681" s="390" t="s">
        <v>6272</v>
      </c>
    </row>
    <row r="682" spans="1:7" x14ac:dyDescent="0.45">
      <c r="A682" s="391">
        <v>92462</v>
      </c>
      <c r="B682" s="390" t="s">
        <v>3625</v>
      </c>
      <c r="C682" s="390" t="s">
        <v>6273</v>
      </c>
      <c r="D682" s="390" t="s">
        <v>6274</v>
      </c>
      <c r="E682" s="390" t="s">
        <v>407</v>
      </c>
      <c r="F682" s="390" t="s">
        <v>6275</v>
      </c>
      <c r="G682" s="390" t="s">
        <v>6276</v>
      </c>
    </row>
    <row r="683" spans="1:7" x14ac:dyDescent="0.45">
      <c r="A683" s="391">
        <v>92473</v>
      </c>
      <c r="B683" s="390" t="s">
        <v>6277</v>
      </c>
      <c r="C683" s="390" t="s">
        <v>6278</v>
      </c>
      <c r="D683" s="390" t="s">
        <v>6279</v>
      </c>
      <c r="E683" s="390" t="s">
        <v>430</v>
      </c>
      <c r="F683" s="390" t="s">
        <v>6280</v>
      </c>
      <c r="G683" s="390" t="s">
        <v>6281</v>
      </c>
    </row>
    <row r="684" spans="1:7" x14ac:dyDescent="0.45">
      <c r="A684" s="391">
        <v>92474</v>
      </c>
      <c r="B684" s="390" t="s">
        <v>3615</v>
      </c>
      <c r="C684" s="390" t="s">
        <v>6282</v>
      </c>
      <c r="D684" s="390" t="s">
        <v>6283</v>
      </c>
      <c r="E684" s="390" t="s">
        <v>407</v>
      </c>
      <c r="F684" s="390" t="s">
        <v>6284</v>
      </c>
      <c r="G684" s="390" t="s">
        <v>6285</v>
      </c>
    </row>
    <row r="685" spans="1:7" x14ac:dyDescent="0.45">
      <c r="A685" s="391">
        <v>92488</v>
      </c>
      <c r="B685" s="390" t="s">
        <v>3601</v>
      </c>
      <c r="C685" s="390" t="s">
        <v>6286</v>
      </c>
      <c r="D685" s="390" t="s">
        <v>6287</v>
      </c>
      <c r="E685" s="390" t="s">
        <v>892</v>
      </c>
      <c r="F685" s="390" t="s">
        <v>6288</v>
      </c>
      <c r="G685" s="390" t="s">
        <v>6289</v>
      </c>
    </row>
    <row r="686" spans="1:7" x14ac:dyDescent="0.45">
      <c r="A686" s="391">
        <v>91124</v>
      </c>
      <c r="B686" s="390" t="s">
        <v>321</v>
      </c>
      <c r="C686" s="390" t="s">
        <v>3459</v>
      </c>
      <c r="D686" s="390" t="s">
        <v>1473</v>
      </c>
      <c r="E686" s="390" t="s">
        <v>892</v>
      </c>
      <c r="F686" s="390" t="s">
        <v>2408</v>
      </c>
      <c r="G686" s="390" t="s">
        <v>2765</v>
      </c>
    </row>
    <row r="687" spans="1:7" x14ac:dyDescent="0.45">
      <c r="A687" s="391">
        <v>91163</v>
      </c>
      <c r="B687" s="390" t="s">
        <v>272</v>
      </c>
      <c r="C687" s="390" t="s">
        <v>1430</v>
      </c>
      <c r="D687" s="390" t="s">
        <v>801</v>
      </c>
      <c r="E687" s="390" t="s">
        <v>802</v>
      </c>
      <c r="F687" s="390" t="s">
        <v>2305</v>
      </c>
      <c r="G687" s="390" t="s">
        <v>2739</v>
      </c>
    </row>
    <row r="688" spans="1:7" x14ac:dyDescent="0.45">
      <c r="A688" s="391">
        <v>91194</v>
      </c>
      <c r="B688" s="390" t="s">
        <v>255</v>
      </c>
      <c r="C688" s="390" t="s">
        <v>1343</v>
      </c>
      <c r="D688" s="390" t="s">
        <v>763</v>
      </c>
      <c r="E688" s="390" t="s">
        <v>695</v>
      </c>
      <c r="F688" s="390" t="s">
        <v>2274</v>
      </c>
      <c r="G688" s="390" t="s">
        <v>6290</v>
      </c>
    </row>
    <row r="689" spans="1:7" x14ac:dyDescent="0.45">
      <c r="A689" s="391">
        <v>91243</v>
      </c>
      <c r="B689" s="390" t="s">
        <v>478</v>
      </c>
      <c r="C689" s="390" t="s">
        <v>1409</v>
      </c>
      <c r="D689" s="390" t="s">
        <v>1501</v>
      </c>
      <c r="E689" s="390" t="s">
        <v>426</v>
      </c>
      <c r="F689" s="390" t="s">
        <v>1957</v>
      </c>
      <c r="G689" s="390" t="s">
        <v>2597</v>
      </c>
    </row>
    <row r="690" spans="1:7" x14ac:dyDescent="0.45">
      <c r="A690" s="391">
        <v>91248</v>
      </c>
      <c r="B690" s="390" t="s">
        <v>4391</v>
      </c>
      <c r="C690" s="390" t="s">
        <v>6291</v>
      </c>
      <c r="D690" s="390" t="s">
        <v>6292</v>
      </c>
      <c r="E690" s="390" t="s">
        <v>426</v>
      </c>
      <c r="F690" s="390" t="s">
        <v>6293</v>
      </c>
      <c r="G690" s="390" t="s">
        <v>6294</v>
      </c>
    </row>
    <row r="691" spans="1:7" x14ac:dyDescent="0.45">
      <c r="A691" s="391">
        <v>91249</v>
      </c>
      <c r="B691" s="390" t="s">
        <v>79</v>
      </c>
      <c r="C691" s="390" t="s">
        <v>3054</v>
      </c>
      <c r="D691" s="390" t="s">
        <v>469</v>
      </c>
      <c r="E691" s="390" t="s">
        <v>426</v>
      </c>
      <c r="F691" s="390" t="s">
        <v>1954</v>
      </c>
      <c r="G691" s="390" t="s">
        <v>2599</v>
      </c>
    </row>
    <row r="692" spans="1:7" x14ac:dyDescent="0.45">
      <c r="A692" s="391">
        <v>91250</v>
      </c>
      <c r="B692" s="390" t="s">
        <v>4390</v>
      </c>
      <c r="C692" s="390" t="s">
        <v>6295</v>
      </c>
      <c r="D692" s="390" t="s">
        <v>6296</v>
      </c>
      <c r="E692" s="390" t="s">
        <v>555</v>
      </c>
      <c r="F692" s="390" t="s">
        <v>6297</v>
      </c>
      <c r="G692" s="390" t="s">
        <v>6298</v>
      </c>
    </row>
    <row r="693" spans="1:7" x14ac:dyDescent="0.45">
      <c r="A693" s="391">
        <v>91251</v>
      </c>
      <c r="B693" s="390" t="s">
        <v>117</v>
      </c>
      <c r="C693" s="390" t="s">
        <v>2940</v>
      </c>
      <c r="D693" s="390" t="s">
        <v>527</v>
      </c>
      <c r="E693" s="390" t="s">
        <v>430</v>
      </c>
      <c r="F693" s="390" t="s">
        <v>2013</v>
      </c>
      <c r="G693" s="390" t="s">
        <v>2559</v>
      </c>
    </row>
    <row r="694" spans="1:7" x14ac:dyDescent="0.45">
      <c r="A694" s="391">
        <v>91268</v>
      </c>
      <c r="B694" s="390" t="s">
        <v>4388</v>
      </c>
      <c r="C694" s="390" t="s">
        <v>6299</v>
      </c>
      <c r="D694" s="390" t="s">
        <v>6300</v>
      </c>
      <c r="E694" s="390" t="s">
        <v>454</v>
      </c>
      <c r="F694" s="390" t="s">
        <v>6301</v>
      </c>
      <c r="G694" s="390" t="s">
        <v>6302</v>
      </c>
    </row>
    <row r="695" spans="1:7" x14ac:dyDescent="0.45">
      <c r="A695" s="391">
        <v>91271</v>
      </c>
      <c r="B695" s="390" t="s">
        <v>251</v>
      </c>
      <c r="C695" s="390" t="s">
        <v>3256</v>
      </c>
      <c r="D695" s="390" t="s">
        <v>753</v>
      </c>
      <c r="E695" s="390" t="s">
        <v>695</v>
      </c>
      <c r="F695" s="390" t="s">
        <v>2269</v>
      </c>
      <c r="G695" s="390" t="s">
        <v>6303</v>
      </c>
    </row>
    <row r="696" spans="1:7" x14ac:dyDescent="0.45">
      <c r="A696" s="391">
        <v>91301</v>
      </c>
      <c r="B696" s="390" t="s">
        <v>101</v>
      </c>
      <c r="C696" s="390" t="s">
        <v>2950</v>
      </c>
      <c r="D696" s="390" t="s">
        <v>1990</v>
      </c>
      <c r="E696" s="390" t="s">
        <v>430</v>
      </c>
      <c r="F696" s="390" t="s">
        <v>1991</v>
      </c>
      <c r="G696" s="390" t="s">
        <v>2561</v>
      </c>
    </row>
    <row r="697" spans="1:7" x14ac:dyDescent="0.45">
      <c r="A697" s="391">
        <v>91304</v>
      </c>
      <c r="B697" s="390" t="s">
        <v>93</v>
      </c>
      <c r="C697" s="390" t="s">
        <v>3061</v>
      </c>
      <c r="D697" s="390" t="s">
        <v>499</v>
      </c>
      <c r="E697" s="390" t="s">
        <v>426</v>
      </c>
      <c r="F697" s="390" t="s">
        <v>1977</v>
      </c>
      <c r="G697" s="390" t="s">
        <v>2601</v>
      </c>
    </row>
    <row r="698" spans="1:7" x14ac:dyDescent="0.45">
      <c r="A698" s="391">
        <v>91354</v>
      </c>
      <c r="B698" s="390" t="s">
        <v>4364</v>
      </c>
      <c r="C698" s="390" t="s">
        <v>6304</v>
      </c>
      <c r="D698" s="390" t="s">
        <v>6305</v>
      </c>
      <c r="E698" s="390" t="s">
        <v>892</v>
      </c>
      <c r="F698" s="390" t="s">
        <v>6306</v>
      </c>
      <c r="G698" s="390" t="s">
        <v>6307</v>
      </c>
    </row>
    <row r="699" spans="1:7" x14ac:dyDescent="0.45">
      <c r="A699" s="391">
        <v>91405</v>
      </c>
      <c r="B699" s="390" t="s">
        <v>4344</v>
      </c>
      <c r="C699" s="390" t="s">
        <v>6308</v>
      </c>
      <c r="D699" s="390" t="s">
        <v>6309</v>
      </c>
      <c r="E699" s="390" t="s">
        <v>426</v>
      </c>
      <c r="F699" s="390" t="s">
        <v>6310</v>
      </c>
      <c r="G699" s="390" t="s">
        <v>6311</v>
      </c>
    </row>
    <row r="700" spans="1:7" x14ac:dyDescent="0.45">
      <c r="A700" s="391">
        <v>91443</v>
      </c>
      <c r="B700" s="390" t="s">
        <v>38</v>
      </c>
      <c r="C700" s="390" t="s">
        <v>2844</v>
      </c>
      <c r="D700" s="390" t="s">
        <v>388</v>
      </c>
      <c r="E700" s="390" t="s">
        <v>370</v>
      </c>
      <c r="F700" s="390" t="s">
        <v>1862</v>
      </c>
      <c r="G700" s="390" t="s">
        <v>6312</v>
      </c>
    </row>
    <row r="701" spans="1:7" x14ac:dyDescent="0.45">
      <c r="A701" s="391">
        <v>91470</v>
      </c>
      <c r="B701" s="390" t="s">
        <v>4317</v>
      </c>
      <c r="C701" s="390" t="s">
        <v>6313</v>
      </c>
      <c r="D701" s="390" t="s">
        <v>6314</v>
      </c>
      <c r="E701" s="390" t="s">
        <v>456</v>
      </c>
      <c r="F701" s="390" t="s">
        <v>6315</v>
      </c>
      <c r="G701" s="390" t="s">
        <v>6316</v>
      </c>
    </row>
    <row r="702" spans="1:7" x14ac:dyDescent="0.45">
      <c r="A702" s="391">
        <v>91500</v>
      </c>
      <c r="B702" s="390" t="s">
        <v>4299</v>
      </c>
      <c r="C702" s="390" t="s">
        <v>6317</v>
      </c>
      <c r="D702" s="390" t="s">
        <v>6318</v>
      </c>
      <c r="E702" s="390" t="s">
        <v>363</v>
      </c>
      <c r="F702" s="390" t="s">
        <v>6319</v>
      </c>
      <c r="G702" s="390" t="s">
        <v>6320</v>
      </c>
    </row>
    <row r="703" spans="1:7" x14ac:dyDescent="0.45">
      <c r="A703" s="391">
        <v>91514</v>
      </c>
      <c r="B703" s="390" t="s">
        <v>3524</v>
      </c>
      <c r="C703" s="390" t="s">
        <v>3030</v>
      </c>
      <c r="D703" s="390" t="s">
        <v>1535</v>
      </c>
      <c r="E703" s="390" t="s">
        <v>430</v>
      </c>
      <c r="F703" s="390" t="s">
        <v>3029</v>
      </c>
      <c r="G703" s="390" t="s">
        <v>2585</v>
      </c>
    </row>
    <row r="704" spans="1:7" x14ac:dyDescent="0.45">
      <c r="A704" s="391">
        <v>91548</v>
      </c>
      <c r="B704" s="390" t="s">
        <v>673</v>
      </c>
      <c r="C704" s="390" t="s">
        <v>3204</v>
      </c>
      <c r="D704" s="390" t="s">
        <v>674</v>
      </c>
      <c r="E704" s="390" t="s">
        <v>454</v>
      </c>
      <c r="F704" s="390" t="s">
        <v>2196</v>
      </c>
      <c r="G704" s="390" t="s">
        <v>6321</v>
      </c>
    </row>
    <row r="705" spans="1:7" x14ac:dyDescent="0.45">
      <c r="A705" s="391">
        <v>91602</v>
      </c>
      <c r="B705" s="390" t="s">
        <v>506</v>
      </c>
      <c r="C705" s="390" t="s">
        <v>3053</v>
      </c>
      <c r="D705" s="390" t="s">
        <v>507</v>
      </c>
      <c r="E705" s="390" t="s">
        <v>426</v>
      </c>
      <c r="F705" s="390" t="s">
        <v>1986</v>
      </c>
      <c r="G705" s="390" t="s">
        <v>6322</v>
      </c>
    </row>
    <row r="706" spans="1:7" x14ac:dyDescent="0.45">
      <c r="A706" s="391">
        <v>91609</v>
      </c>
      <c r="B706" s="390" t="s">
        <v>4247</v>
      </c>
      <c r="C706" s="390" t="s">
        <v>6323</v>
      </c>
      <c r="D706" s="390" t="s">
        <v>6324</v>
      </c>
      <c r="E706" s="390" t="s">
        <v>430</v>
      </c>
      <c r="F706" s="390" t="s">
        <v>6325</v>
      </c>
      <c r="G706" s="390" t="s">
        <v>6326</v>
      </c>
    </row>
    <row r="707" spans="1:7" x14ac:dyDescent="0.45">
      <c r="A707" s="391">
        <v>91664</v>
      </c>
      <c r="B707" s="390" t="s">
        <v>164</v>
      </c>
      <c r="C707" s="390" t="s">
        <v>1374</v>
      </c>
      <c r="D707" s="390" t="s">
        <v>606</v>
      </c>
      <c r="E707" s="390" t="s">
        <v>548</v>
      </c>
      <c r="F707" s="390" t="s">
        <v>2108</v>
      </c>
      <c r="G707" s="390" t="s">
        <v>6327</v>
      </c>
    </row>
    <row r="708" spans="1:7" x14ac:dyDescent="0.45">
      <c r="A708" s="391">
        <v>91686</v>
      </c>
      <c r="B708" s="390" t="s">
        <v>4195</v>
      </c>
      <c r="C708" s="390" t="s">
        <v>6328</v>
      </c>
      <c r="D708" s="390" t="s">
        <v>6329</v>
      </c>
      <c r="E708" s="390" t="s">
        <v>432</v>
      </c>
      <c r="F708" s="390" t="s">
        <v>6330</v>
      </c>
      <c r="G708" s="390" t="s">
        <v>6331</v>
      </c>
    </row>
    <row r="709" spans="1:7" x14ac:dyDescent="0.45">
      <c r="A709" s="391">
        <v>91689</v>
      </c>
      <c r="B709" s="390" t="s">
        <v>1556</v>
      </c>
      <c r="C709" s="390" t="s">
        <v>3229</v>
      </c>
      <c r="D709" s="390" t="s">
        <v>1555</v>
      </c>
      <c r="E709" s="390" t="s">
        <v>695</v>
      </c>
      <c r="F709" s="390" t="s">
        <v>3228</v>
      </c>
      <c r="G709" s="390" t="s">
        <v>6332</v>
      </c>
    </row>
    <row r="710" spans="1:7" x14ac:dyDescent="0.45">
      <c r="A710" s="391">
        <v>91697</v>
      </c>
      <c r="B710" s="390" t="s">
        <v>242</v>
      </c>
      <c r="C710" s="390" t="s">
        <v>3247</v>
      </c>
      <c r="D710" s="390" t="s">
        <v>737</v>
      </c>
      <c r="E710" s="390" t="s">
        <v>695</v>
      </c>
      <c r="F710" s="390" t="s">
        <v>2256</v>
      </c>
      <c r="G710" s="390" t="s">
        <v>6333</v>
      </c>
    </row>
    <row r="711" spans="1:7" x14ac:dyDescent="0.45">
      <c r="A711" s="391">
        <v>91704</v>
      </c>
      <c r="B711" s="390" t="s">
        <v>4184</v>
      </c>
      <c r="C711" s="390" t="s">
        <v>6334</v>
      </c>
      <c r="D711" s="390" t="s">
        <v>6335</v>
      </c>
      <c r="E711" s="390" t="s">
        <v>879</v>
      </c>
      <c r="F711" s="390" t="s">
        <v>6336</v>
      </c>
      <c r="G711" s="390" t="s">
        <v>6337</v>
      </c>
    </row>
    <row r="712" spans="1:7" x14ac:dyDescent="0.45">
      <c r="A712" s="391">
        <v>91721</v>
      </c>
      <c r="B712" s="390" t="s">
        <v>4171</v>
      </c>
      <c r="C712" s="390" t="s">
        <v>6338</v>
      </c>
      <c r="D712" s="390" t="s">
        <v>6339</v>
      </c>
      <c r="E712" s="390" t="s">
        <v>407</v>
      </c>
      <c r="F712" s="390" t="s">
        <v>6340</v>
      </c>
      <c r="G712" s="390" t="s">
        <v>6341</v>
      </c>
    </row>
    <row r="713" spans="1:7" x14ac:dyDescent="0.45">
      <c r="A713" s="391">
        <v>91734</v>
      </c>
      <c r="B713" s="390" t="s">
        <v>57</v>
      </c>
      <c r="C713" s="390" t="s">
        <v>6342</v>
      </c>
      <c r="D713" s="390" t="s">
        <v>424</v>
      </c>
      <c r="E713" s="390" t="s">
        <v>415</v>
      </c>
      <c r="F713" s="390" t="s">
        <v>6343</v>
      </c>
      <c r="G713" s="390" t="s">
        <v>2530</v>
      </c>
    </row>
    <row r="714" spans="1:7" x14ac:dyDescent="0.45">
      <c r="A714" s="391">
        <v>91762</v>
      </c>
      <c r="B714" s="390" t="s">
        <v>4147</v>
      </c>
      <c r="C714" s="390" t="s">
        <v>6344</v>
      </c>
      <c r="D714" s="390" t="s">
        <v>6345</v>
      </c>
      <c r="E714" s="390" t="s">
        <v>454</v>
      </c>
      <c r="F714" s="390" t="s">
        <v>6346</v>
      </c>
      <c r="G714" s="390" t="s">
        <v>6347</v>
      </c>
    </row>
    <row r="715" spans="1:7" x14ac:dyDescent="0.45">
      <c r="A715" s="391">
        <v>91766</v>
      </c>
      <c r="B715" s="390" t="s">
        <v>4143</v>
      </c>
      <c r="C715" s="390" t="s">
        <v>6348</v>
      </c>
      <c r="D715" s="390" t="s">
        <v>886</v>
      </c>
      <c r="E715" s="390" t="s">
        <v>866</v>
      </c>
      <c r="F715" s="390" t="s">
        <v>6349</v>
      </c>
      <c r="G715" s="390" t="s">
        <v>6350</v>
      </c>
    </row>
    <row r="716" spans="1:7" x14ac:dyDescent="0.45">
      <c r="A716" s="391">
        <v>91768</v>
      </c>
      <c r="B716" s="390" t="s">
        <v>4142</v>
      </c>
      <c r="C716" s="390" t="s">
        <v>6351</v>
      </c>
      <c r="D716" s="390" t="s">
        <v>6352</v>
      </c>
      <c r="E716" s="390" t="s">
        <v>892</v>
      </c>
      <c r="F716" s="390" t="s">
        <v>6353</v>
      </c>
      <c r="G716" s="390" t="s">
        <v>6354</v>
      </c>
    </row>
    <row r="717" spans="1:7" x14ac:dyDescent="0.45">
      <c r="A717" s="391">
        <v>91776</v>
      </c>
      <c r="B717" s="390" t="s">
        <v>578</v>
      </c>
      <c r="C717" s="390" t="s">
        <v>3099</v>
      </c>
      <c r="D717" s="390" t="s">
        <v>579</v>
      </c>
      <c r="E717" s="390" t="s">
        <v>576</v>
      </c>
      <c r="F717" s="390" t="s">
        <v>2084</v>
      </c>
      <c r="G717" s="390" t="s">
        <v>6355</v>
      </c>
    </row>
    <row r="718" spans="1:7" x14ac:dyDescent="0.45">
      <c r="A718" s="391">
        <v>91892</v>
      </c>
      <c r="B718" s="390" t="s">
        <v>4068</v>
      </c>
      <c r="C718" s="390" t="s">
        <v>6356</v>
      </c>
      <c r="D718" s="390" t="s">
        <v>6357</v>
      </c>
      <c r="E718" s="390" t="s">
        <v>456</v>
      </c>
      <c r="F718" s="390" t="s">
        <v>6358</v>
      </c>
      <c r="G718" s="390" t="s">
        <v>6359</v>
      </c>
    </row>
    <row r="719" spans="1:7" x14ac:dyDescent="0.45">
      <c r="A719" s="391">
        <v>91913</v>
      </c>
      <c r="B719" s="390" t="s">
        <v>4053</v>
      </c>
      <c r="C719" s="390" t="s">
        <v>6360</v>
      </c>
      <c r="D719" s="390" t="s">
        <v>5845</v>
      </c>
      <c r="E719" s="390" t="s">
        <v>426</v>
      </c>
      <c r="F719" s="390" t="s">
        <v>6361</v>
      </c>
      <c r="G719" s="390" t="s">
        <v>6362</v>
      </c>
    </row>
    <row r="720" spans="1:7" x14ac:dyDescent="0.45">
      <c r="A720" s="391">
        <v>91919</v>
      </c>
      <c r="B720" s="390" t="s">
        <v>4049</v>
      </c>
      <c r="C720" s="390" t="s">
        <v>6363</v>
      </c>
      <c r="D720" s="390" t="s">
        <v>6364</v>
      </c>
      <c r="E720" s="390" t="s">
        <v>415</v>
      </c>
      <c r="F720" s="390" t="s">
        <v>6365</v>
      </c>
      <c r="G720" s="390" t="s">
        <v>6366</v>
      </c>
    </row>
    <row r="721" spans="1:7" x14ac:dyDescent="0.45">
      <c r="A721" s="391">
        <v>91946</v>
      </c>
      <c r="B721" s="390" t="s">
        <v>4029</v>
      </c>
      <c r="C721" s="390" t="s">
        <v>6367</v>
      </c>
      <c r="D721" s="390" t="s">
        <v>508</v>
      </c>
      <c r="E721" s="390" t="s">
        <v>430</v>
      </c>
      <c r="F721" s="390" t="s">
        <v>6368</v>
      </c>
      <c r="G721" s="390" t="s">
        <v>6369</v>
      </c>
    </row>
    <row r="722" spans="1:7" x14ac:dyDescent="0.45">
      <c r="A722" s="391">
        <v>91950</v>
      </c>
      <c r="B722" s="390" t="s">
        <v>4026</v>
      </c>
      <c r="C722" s="390" t="s">
        <v>6370</v>
      </c>
      <c r="D722" s="390" t="s">
        <v>5597</v>
      </c>
      <c r="E722" s="390" t="s">
        <v>426</v>
      </c>
      <c r="F722" s="390" t="s">
        <v>6371</v>
      </c>
      <c r="G722" s="390" t="s">
        <v>6372</v>
      </c>
    </row>
    <row r="723" spans="1:7" x14ac:dyDescent="0.45">
      <c r="A723" s="391">
        <v>91954</v>
      </c>
      <c r="B723" s="390" t="s">
        <v>4022</v>
      </c>
      <c r="C723" s="390" t="s">
        <v>6373</v>
      </c>
      <c r="D723" s="390" t="s">
        <v>6374</v>
      </c>
      <c r="E723" s="390" t="s">
        <v>407</v>
      </c>
      <c r="F723" s="390" t="s">
        <v>6375</v>
      </c>
      <c r="G723" s="390" t="s">
        <v>6376</v>
      </c>
    </row>
    <row r="724" spans="1:7" x14ac:dyDescent="0.45">
      <c r="A724" s="391">
        <v>91962</v>
      </c>
      <c r="B724" s="390" t="s">
        <v>4017</v>
      </c>
      <c r="C724" s="390" t="s">
        <v>6377</v>
      </c>
      <c r="D724" s="390" t="s">
        <v>6378</v>
      </c>
      <c r="E724" s="390" t="s">
        <v>407</v>
      </c>
      <c r="F724" s="390" t="s">
        <v>6379</v>
      </c>
      <c r="G724" s="390" t="s">
        <v>6380</v>
      </c>
    </row>
    <row r="725" spans="1:7" x14ac:dyDescent="0.45">
      <c r="A725" s="391">
        <v>91988</v>
      </c>
      <c r="B725" s="390" t="s">
        <v>3996</v>
      </c>
      <c r="C725" s="390" t="s">
        <v>6381</v>
      </c>
      <c r="D725" s="390" t="s">
        <v>6382</v>
      </c>
      <c r="E725" s="390" t="s">
        <v>798</v>
      </c>
      <c r="F725" s="390" t="s">
        <v>6383</v>
      </c>
      <c r="G725" s="390" t="s">
        <v>6384</v>
      </c>
    </row>
    <row r="726" spans="1:7" x14ac:dyDescent="0.45">
      <c r="A726" s="391">
        <v>91991</v>
      </c>
      <c r="B726" s="390" t="s">
        <v>3994</v>
      </c>
      <c r="C726" s="390" t="s">
        <v>6385</v>
      </c>
      <c r="D726" s="390" t="s">
        <v>6386</v>
      </c>
      <c r="E726" s="390" t="s">
        <v>848</v>
      </c>
      <c r="F726" s="390" t="s">
        <v>6387</v>
      </c>
      <c r="G726" s="390" t="s">
        <v>6388</v>
      </c>
    </row>
    <row r="727" spans="1:7" x14ac:dyDescent="0.45">
      <c r="A727" s="391">
        <v>92018</v>
      </c>
      <c r="B727" s="390" t="s">
        <v>3971</v>
      </c>
      <c r="C727" s="390" t="s">
        <v>6389</v>
      </c>
      <c r="D727" s="390" t="s">
        <v>6390</v>
      </c>
      <c r="E727" s="390" t="s">
        <v>456</v>
      </c>
      <c r="F727" s="390" t="s">
        <v>6391</v>
      </c>
      <c r="G727" s="390" t="s">
        <v>6392</v>
      </c>
    </row>
    <row r="728" spans="1:7" x14ac:dyDescent="0.45">
      <c r="A728" s="391">
        <v>92021</v>
      </c>
      <c r="B728" s="390" t="s">
        <v>3969</v>
      </c>
      <c r="C728" s="390" t="s">
        <v>6393</v>
      </c>
      <c r="D728" s="390" t="s">
        <v>6394</v>
      </c>
      <c r="E728" s="390" t="s">
        <v>555</v>
      </c>
      <c r="F728" s="390" t="s">
        <v>6395</v>
      </c>
      <c r="G728" s="390" t="s">
        <v>6396</v>
      </c>
    </row>
    <row r="729" spans="1:7" x14ac:dyDescent="0.45">
      <c r="A729" s="391">
        <v>92022</v>
      </c>
      <c r="B729" s="390" t="s">
        <v>3968</v>
      </c>
      <c r="C729" s="390" t="s">
        <v>6397</v>
      </c>
      <c r="D729" s="390" t="s">
        <v>6398</v>
      </c>
      <c r="E729" s="390" t="s">
        <v>456</v>
      </c>
      <c r="F729" s="390" t="s">
        <v>6399</v>
      </c>
      <c r="G729" s="390" t="s">
        <v>6400</v>
      </c>
    </row>
    <row r="730" spans="1:7" x14ac:dyDescent="0.45">
      <c r="A730" s="391">
        <v>92033</v>
      </c>
      <c r="B730" s="390" t="s">
        <v>3957</v>
      </c>
      <c r="C730" s="390" t="s">
        <v>3388</v>
      </c>
      <c r="D730" s="390" t="s">
        <v>1596</v>
      </c>
      <c r="E730" s="390" t="s">
        <v>840</v>
      </c>
      <c r="F730" s="390" t="s">
        <v>3387</v>
      </c>
      <c r="G730" s="390" t="s">
        <v>6401</v>
      </c>
    </row>
    <row r="731" spans="1:7" x14ac:dyDescent="0.45">
      <c r="A731" s="391">
        <v>92037</v>
      </c>
      <c r="B731" s="390" t="s">
        <v>220</v>
      </c>
      <c r="C731" s="390" t="s">
        <v>3236</v>
      </c>
      <c r="D731" s="390" t="s">
        <v>688</v>
      </c>
      <c r="E731" s="390" t="s">
        <v>658</v>
      </c>
      <c r="F731" s="390" t="s">
        <v>2227</v>
      </c>
      <c r="G731" s="390" t="s">
        <v>6402</v>
      </c>
    </row>
    <row r="732" spans="1:7" x14ac:dyDescent="0.45">
      <c r="A732" s="391">
        <v>92041</v>
      </c>
      <c r="B732" s="390" t="s">
        <v>3951</v>
      </c>
      <c r="C732" s="390" t="s">
        <v>6403</v>
      </c>
      <c r="D732" s="390" t="s">
        <v>6404</v>
      </c>
      <c r="E732" s="390" t="s">
        <v>658</v>
      </c>
      <c r="F732" s="390" t="s">
        <v>6405</v>
      </c>
      <c r="G732" s="390" t="s">
        <v>6406</v>
      </c>
    </row>
    <row r="733" spans="1:7" x14ac:dyDescent="0.45">
      <c r="A733" s="391">
        <v>92080</v>
      </c>
      <c r="B733" s="390" t="s">
        <v>3926</v>
      </c>
      <c r="C733" s="390" t="s">
        <v>6407</v>
      </c>
      <c r="D733" s="390" t="s">
        <v>6408</v>
      </c>
      <c r="E733" s="390" t="s">
        <v>848</v>
      </c>
      <c r="F733" s="390" t="s">
        <v>6409</v>
      </c>
      <c r="G733" s="390" t="s">
        <v>6410</v>
      </c>
    </row>
    <row r="734" spans="1:7" x14ac:dyDescent="0.45">
      <c r="A734" s="391">
        <v>92086</v>
      </c>
      <c r="B734" s="390" t="s">
        <v>3921</v>
      </c>
      <c r="C734" s="390" t="s">
        <v>6411</v>
      </c>
      <c r="D734" s="390" t="s">
        <v>6412</v>
      </c>
      <c r="E734" s="390" t="s">
        <v>426</v>
      </c>
      <c r="F734" s="390" t="s">
        <v>6413</v>
      </c>
      <c r="G734" s="390" t="s">
        <v>6414</v>
      </c>
    </row>
    <row r="735" spans="1:7" x14ac:dyDescent="0.45">
      <c r="A735" s="391">
        <v>92113</v>
      </c>
      <c r="B735" s="390" t="s">
        <v>3900</v>
      </c>
      <c r="C735" s="390" t="s">
        <v>6415</v>
      </c>
      <c r="D735" s="390" t="s">
        <v>6416</v>
      </c>
      <c r="E735" s="390" t="s">
        <v>430</v>
      </c>
      <c r="F735" s="390" t="s">
        <v>6417</v>
      </c>
      <c r="G735" s="390" t="s">
        <v>6418</v>
      </c>
    </row>
    <row r="736" spans="1:7" x14ac:dyDescent="0.45">
      <c r="A736" s="391">
        <v>92132</v>
      </c>
      <c r="B736" s="390" t="s">
        <v>1606</v>
      </c>
      <c r="C736" s="390" t="s">
        <v>6419</v>
      </c>
      <c r="D736" s="390" t="s">
        <v>6420</v>
      </c>
      <c r="E736" s="390" t="s">
        <v>695</v>
      </c>
      <c r="F736" s="390" t="s">
        <v>6421</v>
      </c>
      <c r="G736" s="390" t="s">
        <v>6422</v>
      </c>
    </row>
    <row r="737" spans="1:7" x14ac:dyDescent="0.45">
      <c r="A737" s="391">
        <v>92136</v>
      </c>
      <c r="B737" s="390" t="s">
        <v>3885</v>
      </c>
      <c r="C737" s="390" t="s">
        <v>6423</v>
      </c>
      <c r="D737" s="390" t="s">
        <v>6424</v>
      </c>
      <c r="E737" s="390" t="s">
        <v>378</v>
      </c>
      <c r="F737" s="390" t="s">
        <v>6425</v>
      </c>
      <c r="G737" s="390" t="s">
        <v>6426</v>
      </c>
    </row>
    <row r="738" spans="1:7" x14ac:dyDescent="0.45">
      <c r="A738" s="391">
        <v>92188</v>
      </c>
      <c r="B738" s="390" t="s">
        <v>3845</v>
      </c>
      <c r="C738" s="390" t="s">
        <v>6427</v>
      </c>
      <c r="D738" s="390" t="s">
        <v>6428</v>
      </c>
      <c r="E738" s="390" t="s">
        <v>711</v>
      </c>
      <c r="F738" s="390" t="s">
        <v>6429</v>
      </c>
      <c r="G738" s="390" t="s">
        <v>6430</v>
      </c>
    </row>
    <row r="739" spans="1:7" x14ac:dyDescent="0.45">
      <c r="A739" s="391">
        <v>92193</v>
      </c>
      <c r="B739" s="390" t="s">
        <v>179</v>
      </c>
      <c r="C739" s="390" t="s">
        <v>3123</v>
      </c>
      <c r="D739" s="390" t="s">
        <v>2127</v>
      </c>
      <c r="E739" s="390" t="s">
        <v>456</v>
      </c>
      <c r="F739" s="390" t="s">
        <v>2128</v>
      </c>
      <c r="G739" s="390" t="s">
        <v>6431</v>
      </c>
    </row>
    <row r="740" spans="1:7" x14ac:dyDescent="0.45">
      <c r="A740" s="391">
        <v>92240</v>
      </c>
      <c r="B740" s="390" t="s">
        <v>3810</v>
      </c>
      <c r="C740" s="390" t="s">
        <v>6432</v>
      </c>
      <c r="D740" s="390" t="s">
        <v>6433</v>
      </c>
      <c r="E740" s="390" t="s">
        <v>542</v>
      </c>
      <c r="F740" s="390" t="s">
        <v>6434</v>
      </c>
      <c r="G740" s="390" t="s">
        <v>6435</v>
      </c>
    </row>
    <row r="741" spans="1:7" x14ac:dyDescent="0.45">
      <c r="A741" s="391">
        <v>92245</v>
      </c>
      <c r="B741" s="390" t="s">
        <v>3805</v>
      </c>
      <c r="C741" s="390" t="s">
        <v>3469</v>
      </c>
      <c r="D741" s="390" t="s">
        <v>3467</v>
      </c>
      <c r="E741" s="390" t="s">
        <v>892</v>
      </c>
      <c r="F741" s="390" t="s">
        <v>3468</v>
      </c>
      <c r="G741" s="390" t="s">
        <v>6436</v>
      </c>
    </row>
    <row r="742" spans="1:7" x14ac:dyDescent="0.45">
      <c r="A742" s="391">
        <v>92299</v>
      </c>
      <c r="B742" s="390" t="s">
        <v>3761</v>
      </c>
      <c r="C742" s="390" t="s">
        <v>6437</v>
      </c>
      <c r="D742" s="390" t="s">
        <v>6438</v>
      </c>
      <c r="E742" s="390" t="s">
        <v>451</v>
      </c>
      <c r="F742" s="390" t="s">
        <v>6439</v>
      </c>
      <c r="G742" s="390" t="s">
        <v>6440</v>
      </c>
    </row>
    <row r="743" spans="1:7" x14ac:dyDescent="0.45">
      <c r="A743" s="391">
        <v>92393</v>
      </c>
      <c r="B743" s="390" t="s">
        <v>3687</v>
      </c>
      <c r="C743" s="390" t="s">
        <v>6441</v>
      </c>
      <c r="D743" s="390" t="s">
        <v>6442</v>
      </c>
      <c r="E743" s="390" t="s">
        <v>430</v>
      </c>
      <c r="F743" s="390" t="s">
        <v>6443</v>
      </c>
      <c r="G743" s="390" t="s">
        <v>6444</v>
      </c>
    </row>
    <row r="744" spans="1:7" x14ac:dyDescent="0.45">
      <c r="A744" s="391">
        <v>92396</v>
      </c>
      <c r="B744" s="390" t="s">
        <v>3684</v>
      </c>
      <c r="C744" s="390" t="s">
        <v>6445</v>
      </c>
      <c r="D744" s="390" t="s">
        <v>6446</v>
      </c>
      <c r="E744" s="390" t="s">
        <v>415</v>
      </c>
      <c r="F744" s="390" t="s">
        <v>6447</v>
      </c>
      <c r="G744" s="390" t="s">
        <v>6448</v>
      </c>
    </row>
    <row r="745" spans="1:7" x14ac:dyDescent="0.45">
      <c r="A745" s="391">
        <v>92411</v>
      </c>
      <c r="B745" s="390" t="s">
        <v>3671</v>
      </c>
      <c r="C745" s="390" t="s">
        <v>6449</v>
      </c>
      <c r="D745" s="390" t="s">
        <v>6450</v>
      </c>
      <c r="E745" s="390" t="s">
        <v>711</v>
      </c>
      <c r="F745" s="390" t="s">
        <v>6451</v>
      </c>
      <c r="G745" s="390" t="s">
        <v>6452</v>
      </c>
    </row>
    <row r="746" spans="1:7" x14ac:dyDescent="0.45">
      <c r="A746" s="391">
        <v>92413</v>
      </c>
      <c r="B746" s="390" t="s">
        <v>3669</v>
      </c>
      <c r="C746" s="390" t="s">
        <v>6453</v>
      </c>
      <c r="D746" s="390" t="s">
        <v>6454</v>
      </c>
      <c r="E746" s="390" t="s">
        <v>695</v>
      </c>
      <c r="F746" s="390" t="s">
        <v>6455</v>
      </c>
      <c r="G746" s="390" t="s">
        <v>6456</v>
      </c>
    </row>
    <row r="747" spans="1:7" x14ac:dyDescent="0.45">
      <c r="A747" s="391">
        <v>92427</v>
      </c>
      <c r="B747" s="390" t="s">
        <v>3657</v>
      </c>
      <c r="C747" s="390" t="s">
        <v>6457</v>
      </c>
      <c r="D747" s="390" t="s">
        <v>6458</v>
      </c>
      <c r="E747" s="390" t="s">
        <v>798</v>
      </c>
      <c r="F747" s="390" t="s">
        <v>6459</v>
      </c>
      <c r="G747" s="390" t="s">
        <v>6460</v>
      </c>
    </row>
    <row r="748" spans="1:7" x14ac:dyDescent="0.45">
      <c r="A748" s="391">
        <v>92442</v>
      </c>
      <c r="B748" s="390" t="s">
        <v>3643</v>
      </c>
      <c r="C748" s="390" t="s">
        <v>6461</v>
      </c>
      <c r="D748" s="390" t="s">
        <v>6462</v>
      </c>
      <c r="E748" s="390" t="s">
        <v>432</v>
      </c>
      <c r="F748" s="390" t="s">
        <v>6463</v>
      </c>
      <c r="G748" s="390" t="s">
        <v>6464</v>
      </c>
    </row>
    <row r="749" spans="1:7" x14ac:dyDescent="0.45">
      <c r="A749" s="391">
        <v>92445</v>
      </c>
      <c r="B749" s="390" t="s">
        <v>3640</v>
      </c>
      <c r="C749" s="390" t="s">
        <v>6465</v>
      </c>
      <c r="D749" s="390" t="s">
        <v>6466</v>
      </c>
      <c r="E749" s="390" t="s">
        <v>711</v>
      </c>
      <c r="F749" s="390" t="s">
        <v>6467</v>
      </c>
      <c r="G749" s="390" t="s">
        <v>6468</v>
      </c>
    </row>
    <row r="750" spans="1:7" x14ac:dyDescent="0.45">
      <c r="A750" s="391">
        <v>92452</v>
      </c>
      <c r="B750" s="390" t="s">
        <v>1449</v>
      </c>
      <c r="C750" s="390" t="s">
        <v>2320</v>
      </c>
      <c r="D750" s="390" t="s">
        <v>2318</v>
      </c>
      <c r="E750" s="390" t="s">
        <v>798</v>
      </c>
      <c r="F750" s="390" t="s">
        <v>2319</v>
      </c>
      <c r="G750" s="390" t="s">
        <v>6469</v>
      </c>
    </row>
    <row r="751" spans="1:7" x14ac:dyDescent="0.45">
      <c r="A751" s="391">
        <v>92469</v>
      </c>
      <c r="B751" s="390" t="s">
        <v>3619</v>
      </c>
      <c r="C751" s="390" t="s">
        <v>3619</v>
      </c>
      <c r="D751" s="390" t="s">
        <v>6470</v>
      </c>
      <c r="E751" s="390" t="s">
        <v>430</v>
      </c>
      <c r="F751" s="390" t="s">
        <v>6471</v>
      </c>
      <c r="G751" s="390" t="s">
        <v>6472</v>
      </c>
    </row>
    <row r="752" spans="1:7" x14ac:dyDescent="0.45">
      <c r="A752" s="391">
        <v>92498</v>
      </c>
      <c r="B752" s="390" t="s">
        <v>1796</v>
      </c>
      <c r="C752" s="390" t="s">
        <v>2033</v>
      </c>
      <c r="D752" s="390" t="s">
        <v>1509</v>
      </c>
      <c r="E752" s="390" t="s">
        <v>430</v>
      </c>
      <c r="F752" s="390" t="s">
        <v>2032</v>
      </c>
      <c r="G752" s="390" t="s">
        <v>2592</v>
      </c>
    </row>
    <row r="753" spans="1:7" x14ac:dyDescent="0.45">
      <c r="A753" s="391">
        <v>91137</v>
      </c>
      <c r="B753" s="390" t="s">
        <v>816</v>
      </c>
      <c r="C753" s="390" t="s">
        <v>1319</v>
      </c>
      <c r="D753" s="390" t="s">
        <v>817</v>
      </c>
      <c r="E753" s="390" t="s">
        <v>798</v>
      </c>
      <c r="F753" s="390" t="s">
        <v>2322</v>
      </c>
      <c r="G753" s="390" t="s">
        <v>6473</v>
      </c>
    </row>
    <row r="754" spans="1:7" x14ac:dyDescent="0.45">
      <c r="A754" s="391">
        <v>91159</v>
      </c>
      <c r="B754" s="390" t="s">
        <v>90</v>
      </c>
      <c r="C754" s="390" t="s">
        <v>3027</v>
      </c>
      <c r="D754" s="390" t="s">
        <v>492</v>
      </c>
      <c r="E754" s="390" t="s">
        <v>426</v>
      </c>
      <c r="F754" s="390" t="s">
        <v>1968</v>
      </c>
      <c r="G754" s="390" t="s">
        <v>6474</v>
      </c>
    </row>
    <row r="755" spans="1:7" x14ac:dyDescent="0.45">
      <c r="A755" s="391">
        <v>91166</v>
      </c>
      <c r="B755" s="390" t="s">
        <v>634</v>
      </c>
      <c r="C755" s="390" t="s">
        <v>1423</v>
      </c>
      <c r="D755" s="390" t="s">
        <v>635</v>
      </c>
      <c r="E755" s="390" t="s">
        <v>456</v>
      </c>
      <c r="F755" s="390" t="s">
        <v>2139</v>
      </c>
      <c r="G755" s="390" t="s">
        <v>6475</v>
      </c>
    </row>
    <row r="756" spans="1:7" x14ac:dyDescent="0.45">
      <c r="A756" s="391">
        <v>91218</v>
      </c>
      <c r="B756" s="390" t="s">
        <v>342</v>
      </c>
      <c r="C756" s="390" t="s">
        <v>2819</v>
      </c>
      <c r="D756" s="390" t="s">
        <v>343</v>
      </c>
      <c r="E756" s="390" t="s">
        <v>5</v>
      </c>
      <c r="F756" s="390" t="s">
        <v>1808</v>
      </c>
      <c r="G756" s="390" t="s">
        <v>6476</v>
      </c>
    </row>
    <row r="757" spans="1:7" x14ac:dyDescent="0.45">
      <c r="A757" s="391">
        <v>91255</v>
      </c>
      <c r="B757" s="390" t="s">
        <v>131</v>
      </c>
      <c r="C757" s="390" t="s">
        <v>2949</v>
      </c>
      <c r="D757" s="390" t="s">
        <v>554</v>
      </c>
      <c r="E757" s="390" t="s">
        <v>555</v>
      </c>
      <c r="F757" s="390" t="s">
        <v>2048</v>
      </c>
      <c r="G757" s="390" t="s">
        <v>6477</v>
      </c>
    </row>
    <row r="758" spans="1:7" x14ac:dyDescent="0.45">
      <c r="A758" s="391">
        <v>91282</v>
      </c>
      <c r="B758" s="390" t="s">
        <v>713</v>
      </c>
      <c r="C758" s="390" t="s">
        <v>3239</v>
      </c>
      <c r="D758" s="390" t="s">
        <v>714</v>
      </c>
      <c r="E758" s="390" t="s">
        <v>695</v>
      </c>
      <c r="F758" s="390" t="s">
        <v>2237</v>
      </c>
      <c r="G758" s="390" t="s">
        <v>2691</v>
      </c>
    </row>
    <row r="759" spans="1:7" x14ac:dyDescent="0.45">
      <c r="A759" s="391">
        <v>91284</v>
      </c>
      <c r="B759" s="390" t="s">
        <v>4384</v>
      </c>
      <c r="C759" s="390" t="s">
        <v>6478</v>
      </c>
      <c r="D759" s="390" t="s">
        <v>6479</v>
      </c>
      <c r="E759" s="390" t="s">
        <v>430</v>
      </c>
      <c r="F759" s="390" t="s">
        <v>6480</v>
      </c>
      <c r="G759" s="390" t="s">
        <v>6481</v>
      </c>
    </row>
    <row r="760" spans="1:7" x14ac:dyDescent="0.45">
      <c r="A760" s="391">
        <v>91285</v>
      </c>
      <c r="B760" s="390" t="s">
        <v>206</v>
      </c>
      <c r="C760" s="390" t="s">
        <v>3192</v>
      </c>
      <c r="D760" s="390" t="s">
        <v>1505</v>
      </c>
      <c r="E760" s="390" t="s">
        <v>655</v>
      </c>
      <c r="F760" s="390" t="s">
        <v>2177</v>
      </c>
      <c r="G760" s="390" t="s">
        <v>6482</v>
      </c>
    </row>
    <row r="761" spans="1:7" x14ac:dyDescent="0.45">
      <c r="A761" s="391">
        <v>91295</v>
      </c>
      <c r="B761" s="390" t="s">
        <v>601</v>
      </c>
      <c r="C761" s="390" t="s">
        <v>3105</v>
      </c>
      <c r="D761" s="390" t="s">
        <v>602</v>
      </c>
      <c r="E761" s="390" t="s">
        <v>432</v>
      </c>
      <c r="F761" s="390" t="s">
        <v>2099</v>
      </c>
      <c r="G761" s="390" t="s">
        <v>6483</v>
      </c>
    </row>
    <row r="762" spans="1:7" x14ac:dyDescent="0.45">
      <c r="A762" s="391">
        <v>91298</v>
      </c>
      <c r="B762" s="390" t="s">
        <v>283</v>
      </c>
      <c r="C762" s="390" t="s">
        <v>3320</v>
      </c>
      <c r="D762" s="390" t="s">
        <v>830</v>
      </c>
      <c r="E762" s="390" t="s">
        <v>793</v>
      </c>
      <c r="F762" s="390" t="s">
        <v>2338</v>
      </c>
      <c r="G762" s="390" t="s">
        <v>2714</v>
      </c>
    </row>
    <row r="763" spans="1:7" x14ac:dyDescent="0.45">
      <c r="A763" s="391">
        <v>91327</v>
      </c>
      <c r="B763" s="390" t="s">
        <v>111</v>
      </c>
      <c r="C763" s="390" t="s">
        <v>3011</v>
      </c>
      <c r="D763" s="390" t="s">
        <v>521</v>
      </c>
      <c r="E763" s="390" t="s">
        <v>430</v>
      </c>
      <c r="F763" s="390" t="s">
        <v>2010</v>
      </c>
      <c r="G763" s="390" t="s">
        <v>6484</v>
      </c>
    </row>
    <row r="764" spans="1:7" x14ac:dyDescent="0.45">
      <c r="A764" s="391">
        <v>91361</v>
      </c>
      <c r="B764" s="390" t="s">
        <v>167</v>
      </c>
      <c r="C764" s="390" t="s">
        <v>3094</v>
      </c>
      <c r="D764" s="390" t="s">
        <v>609</v>
      </c>
      <c r="E764" s="390" t="s">
        <v>610</v>
      </c>
      <c r="F764" s="390" t="s">
        <v>2115</v>
      </c>
      <c r="G764" s="390" t="s">
        <v>2621</v>
      </c>
    </row>
    <row r="765" spans="1:7" x14ac:dyDescent="0.45">
      <c r="A765" s="391">
        <v>91371</v>
      </c>
      <c r="B765" s="390" t="s">
        <v>235</v>
      </c>
      <c r="C765" s="390" t="s">
        <v>1357</v>
      </c>
      <c r="D765" s="390" t="s">
        <v>731</v>
      </c>
      <c r="E765" s="390" t="s">
        <v>711</v>
      </c>
      <c r="F765" s="390" t="s">
        <v>2190</v>
      </c>
      <c r="G765" s="390" t="s">
        <v>5249</v>
      </c>
    </row>
    <row r="766" spans="1:7" x14ac:dyDescent="0.45">
      <c r="A766" s="391">
        <v>91376</v>
      </c>
      <c r="B766" s="390" t="s">
        <v>193</v>
      </c>
      <c r="C766" s="390" t="s">
        <v>1359</v>
      </c>
      <c r="D766" s="390" t="s">
        <v>640</v>
      </c>
      <c r="E766" s="390" t="s">
        <v>456</v>
      </c>
      <c r="F766" s="390" t="s">
        <v>2141</v>
      </c>
      <c r="G766" s="390" t="s">
        <v>6485</v>
      </c>
    </row>
    <row r="767" spans="1:7" x14ac:dyDescent="0.45">
      <c r="A767" s="391">
        <v>91378</v>
      </c>
      <c r="B767" s="390" t="s">
        <v>328</v>
      </c>
      <c r="C767" s="390" t="s">
        <v>2809</v>
      </c>
      <c r="D767" s="390" t="s">
        <v>329</v>
      </c>
      <c r="E767" s="390" t="s">
        <v>5</v>
      </c>
      <c r="F767" s="390" t="s">
        <v>2808</v>
      </c>
      <c r="G767" s="390" t="s">
        <v>2487</v>
      </c>
    </row>
    <row r="768" spans="1:7" x14ac:dyDescent="0.45">
      <c r="A768" s="391">
        <v>91389</v>
      </c>
      <c r="B768" s="390" t="s">
        <v>185</v>
      </c>
      <c r="C768" s="390" t="s">
        <v>1325</v>
      </c>
      <c r="D768" s="390" t="s">
        <v>1525</v>
      </c>
      <c r="E768" s="390" t="s">
        <v>456</v>
      </c>
      <c r="F768" s="390" t="s">
        <v>2142</v>
      </c>
      <c r="G768" s="390" t="s">
        <v>6486</v>
      </c>
    </row>
    <row r="769" spans="1:7" x14ac:dyDescent="0.45">
      <c r="A769" s="391">
        <v>91408</v>
      </c>
      <c r="B769" s="390" t="s">
        <v>1887</v>
      </c>
      <c r="C769" s="390" t="s">
        <v>2870</v>
      </c>
      <c r="D769" s="390" t="s">
        <v>1888</v>
      </c>
      <c r="E769" s="390" t="s">
        <v>387</v>
      </c>
      <c r="F769" s="390" t="s">
        <v>1889</v>
      </c>
      <c r="G769" s="390" t="s">
        <v>6487</v>
      </c>
    </row>
    <row r="770" spans="1:7" x14ac:dyDescent="0.45">
      <c r="A770" s="391">
        <v>91449</v>
      </c>
      <c r="B770" s="390" t="s">
        <v>4328</v>
      </c>
      <c r="C770" s="390" t="s">
        <v>3004</v>
      </c>
      <c r="D770" s="390" t="s">
        <v>1531</v>
      </c>
      <c r="E770" s="390" t="s">
        <v>430</v>
      </c>
      <c r="F770" s="390" t="s">
        <v>3003</v>
      </c>
      <c r="G770" s="390" t="s">
        <v>6488</v>
      </c>
    </row>
    <row r="771" spans="1:7" x14ac:dyDescent="0.45">
      <c r="A771" s="391">
        <v>91455</v>
      </c>
      <c r="B771" s="390" t="s">
        <v>49</v>
      </c>
      <c r="C771" s="390" t="s">
        <v>1363</v>
      </c>
      <c r="D771" s="390" t="s">
        <v>1890</v>
      </c>
      <c r="E771" s="390" t="s">
        <v>387</v>
      </c>
      <c r="F771" s="390" t="s">
        <v>1891</v>
      </c>
      <c r="G771" s="390" t="s">
        <v>6489</v>
      </c>
    </row>
    <row r="772" spans="1:7" x14ac:dyDescent="0.45">
      <c r="A772" s="391">
        <v>91456</v>
      </c>
      <c r="B772" s="390" t="s">
        <v>95</v>
      </c>
      <c r="C772" s="390" t="s">
        <v>3062</v>
      </c>
      <c r="D772" s="390" t="s">
        <v>500</v>
      </c>
      <c r="E772" s="390" t="s">
        <v>426</v>
      </c>
      <c r="F772" s="390" t="s">
        <v>1978</v>
      </c>
      <c r="G772" s="390" t="s">
        <v>6490</v>
      </c>
    </row>
    <row r="773" spans="1:7" x14ac:dyDescent="0.45">
      <c r="A773" s="391">
        <v>91469</v>
      </c>
      <c r="B773" s="390" t="s">
        <v>197</v>
      </c>
      <c r="C773" s="390" t="s">
        <v>3151</v>
      </c>
      <c r="D773" s="390" t="s">
        <v>648</v>
      </c>
      <c r="E773" s="390" t="s">
        <v>456</v>
      </c>
      <c r="F773" s="390" t="s">
        <v>2165</v>
      </c>
      <c r="G773" s="390" t="s">
        <v>6491</v>
      </c>
    </row>
    <row r="774" spans="1:7" x14ac:dyDescent="0.45">
      <c r="A774" s="391">
        <v>91488</v>
      </c>
      <c r="B774" s="390" t="s">
        <v>4307</v>
      </c>
      <c r="C774" s="390" t="s">
        <v>6492</v>
      </c>
      <c r="D774" s="390" t="s">
        <v>6493</v>
      </c>
      <c r="E774" s="390" t="s">
        <v>835</v>
      </c>
      <c r="F774" s="390" t="s">
        <v>6494</v>
      </c>
      <c r="G774" s="390" t="s">
        <v>6495</v>
      </c>
    </row>
    <row r="775" spans="1:7" x14ac:dyDescent="0.45">
      <c r="A775" s="391">
        <v>91495</v>
      </c>
      <c r="B775" s="390" t="s">
        <v>4302</v>
      </c>
      <c r="C775" s="390" t="s">
        <v>6496</v>
      </c>
      <c r="D775" s="390" t="s">
        <v>1626</v>
      </c>
      <c r="E775" s="390" t="s">
        <v>5</v>
      </c>
      <c r="F775" s="390" t="s">
        <v>6497</v>
      </c>
      <c r="G775" s="390" t="s">
        <v>6498</v>
      </c>
    </row>
    <row r="776" spans="1:7" x14ac:dyDescent="0.45">
      <c r="A776" s="391">
        <v>91498</v>
      </c>
      <c r="B776" s="390" t="s">
        <v>33</v>
      </c>
      <c r="C776" s="390" t="s">
        <v>1366</v>
      </c>
      <c r="D776" s="390" t="s">
        <v>377</v>
      </c>
      <c r="E776" s="390" t="s">
        <v>378</v>
      </c>
      <c r="F776" s="390" t="s">
        <v>1863</v>
      </c>
      <c r="G776" s="390" t="s">
        <v>6499</v>
      </c>
    </row>
    <row r="777" spans="1:7" x14ac:dyDescent="0.45">
      <c r="A777" s="391">
        <v>91508</v>
      </c>
      <c r="B777" s="390" t="s">
        <v>210</v>
      </c>
      <c r="C777" s="390" t="s">
        <v>1369</v>
      </c>
      <c r="D777" s="390" t="s">
        <v>669</v>
      </c>
      <c r="E777" s="390" t="s">
        <v>670</v>
      </c>
      <c r="F777" s="390" t="s">
        <v>2193</v>
      </c>
      <c r="G777" s="390" t="s">
        <v>6500</v>
      </c>
    </row>
    <row r="778" spans="1:7" x14ac:dyDescent="0.45">
      <c r="A778" s="391">
        <v>91560</v>
      </c>
      <c r="B778" s="390" t="s">
        <v>4273</v>
      </c>
      <c r="C778" s="390" t="s">
        <v>6501</v>
      </c>
      <c r="D778" s="390" t="s">
        <v>6502</v>
      </c>
      <c r="E778" s="390" t="s">
        <v>711</v>
      </c>
      <c r="F778" s="390" t="s">
        <v>6503</v>
      </c>
      <c r="G778" s="390" t="s">
        <v>6504</v>
      </c>
    </row>
    <row r="779" spans="1:7" x14ac:dyDescent="0.45">
      <c r="A779" s="391">
        <v>91605</v>
      </c>
      <c r="B779" s="390" t="s">
        <v>4249</v>
      </c>
      <c r="C779" s="390" t="s">
        <v>6505</v>
      </c>
      <c r="D779" s="390" t="s">
        <v>6506</v>
      </c>
      <c r="E779" s="390" t="s">
        <v>426</v>
      </c>
      <c r="F779" s="390" t="s">
        <v>6507</v>
      </c>
      <c r="G779" s="390" t="s">
        <v>6508</v>
      </c>
    </row>
    <row r="780" spans="1:7" x14ac:dyDescent="0.45">
      <c r="A780" s="391">
        <v>91615</v>
      </c>
      <c r="B780" s="390" t="s">
        <v>4242</v>
      </c>
      <c r="C780" s="390" t="s">
        <v>6509</v>
      </c>
      <c r="D780" s="390" t="s">
        <v>6510</v>
      </c>
      <c r="E780" s="390" t="s">
        <v>387</v>
      </c>
      <c r="F780" s="390" t="s">
        <v>6511</v>
      </c>
      <c r="G780" s="390" t="s">
        <v>6512</v>
      </c>
    </row>
    <row r="781" spans="1:7" x14ac:dyDescent="0.45">
      <c r="A781" s="391">
        <v>91633</v>
      </c>
      <c r="B781" s="390" t="s">
        <v>4231</v>
      </c>
      <c r="C781" s="390" t="s">
        <v>6513</v>
      </c>
      <c r="D781" s="390" t="s">
        <v>6514</v>
      </c>
      <c r="E781" s="390" t="s">
        <v>695</v>
      </c>
      <c r="F781" s="390" t="s">
        <v>6515</v>
      </c>
      <c r="G781" s="390" t="s">
        <v>6516</v>
      </c>
    </row>
    <row r="782" spans="1:7" x14ac:dyDescent="0.45">
      <c r="A782" s="391">
        <v>91645</v>
      </c>
      <c r="B782" s="390" t="s">
        <v>270</v>
      </c>
      <c r="C782" s="390" t="s">
        <v>3323</v>
      </c>
      <c r="D782" s="390" t="s">
        <v>799</v>
      </c>
      <c r="E782" s="390" t="s">
        <v>670</v>
      </c>
      <c r="F782" s="390" t="s">
        <v>2314</v>
      </c>
      <c r="G782" s="390" t="s">
        <v>2720</v>
      </c>
    </row>
    <row r="783" spans="1:7" x14ac:dyDescent="0.45">
      <c r="A783" s="391">
        <v>91654</v>
      </c>
      <c r="B783" s="390" t="s">
        <v>4216</v>
      </c>
      <c r="C783" s="390" t="s">
        <v>6517</v>
      </c>
      <c r="D783" s="390" t="s">
        <v>6518</v>
      </c>
      <c r="E783" s="390" t="s">
        <v>806</v>
      </c>
      <c r="F783" s="390" t="s">
        <v>6519</v>
      </c>
      <c r="G783" s="390" t="s">
        <v>6520</v>
      </c>
    </row>
    <row r="784" spans="1:7" x14ac:dyDescent="0.45">
      <c r="A784" s="391">
        <v>91666</v>
      </c>
      <c r="B784" s="390" t="s">
        <v>4207</v>
      </c>
      <c r="C784" s="390" t="s">
        <v>6521</v>
      </c>
      <c r="D784" s="390" t="s">
        <v>6522</v>
      </c>
      <c r="E784" s="390" t="s">
        <v>378</v>
      </c>
      <c r="F784" s="390" t="s">
        <v>6523</v>
      </c>
      <c r="G784" s="390" t="s">
        <v>6524</v>
      </c>
    </row>
    <row r="785" spans="1:7" x14ac:dyDescent="0.45">
      <c r="A785" s="391">
        <v>91671</v>
      </c>
      <c r="B785" s="390" t="s">
        <v>61</v>
      </c>
      <c r="C785" s="390" t="s">
        <v>2920</v>
      </c>
      <c r="D785" s="390" t="s">
        <v>434</v>
      </c>
      <c r="E785" s="390" t="s">
        <v>415</v>
      </c>
      <c r="F785" s="390" t="s">
        <v>1916</v>
      </c>
      <c r="G785" s="390" t="s">
        <v>6525</v>
      </c>
    </row>
    <row r="786" spans="1:7" x14ac:dyDescent="0.45">
      <c r="A786" s="391">
        <v>91675</v>
      </c>
      <c r="B786" s="390" t="s">
        <v>4200</v>
      </c>
      <c r="C786" s="390" t="s">
        <v>6526</v>
      </c>
      <c r="D786" s="390" t="s">
        <v>6527</v>
      </c>
      <c r="E786" s="390" t="s">
        <v>555</v>
      </c>
      <c r="F786" s="390" t="s">
        <v>6528</v>
      </c>
      <c r="G786" s="390" t="s">
        <v>6529</v>
      </c>
    </row>
    <row r="787" spans="1:7" x14ac:dyDescent="0.45">
      <c r="A787" s="391">
        <v>91681</v>
      </c>
      <c r="B787" s="390" t="s">
        <v>159</v>
      </c>
      <c r="C787" s="390" t="s">
        <v>1375</v>
      </c>
      <c r="D787" s="390" t="s">
        <v>598</v>
      </c>
      <c r="E787" s="390" t="s">
        <v>432</v>
      </c>
      <c r="F787" s="390" t="s">
        <v>2103</v>
      </c>
      <c r="G787" s="390" t="s">
        <v>6530</v>
      </c>
    </row>
    <row r="788" spans="1:7" x14ac:dyDescent="0.45">
      <c r="A788" s="391">
        <v>91682</v>
      </c>
      <c r="B788" s="390" t="s">
        <v>4196</v>
      </c>
      <c r="C788" s="390" t="s">
        <v>6531</v>
      </c>
      <c r="D788" s="390" t="s">
        <v>6532</v>
      </c>
      <c r="E788" s="390" t="s">
        <v>456</v>
      </c>
      <c r="F788" s="390" t="s">
        <v>6533</v>
      </c>
      <c r="G788" s="390" t="s">
        <v>6534</v>
      </c>
    </row>
    <row r="789" spans="1:7" x14ac:dyDescent="0.45">
      <c r="A789" s="391">
        <v>91683</v>
      </c>
      <c r="B789" s="390" t="s">
        <v>171</v>
      </c>
      <c r="C789" s="390" t="s">
        <v>6535</v>
      </c>
      <c r="D789" s="390" t="s">
        <v>6536</v>
      </c>
      <c r="E789" s="390" t="s">
        <v>542</v>
      </c>
      <c r="F789" s="390" t="s">
        <v>6537</v>
      </c>
      <c r="G789" s="390" t="s">
        <v>6538</v>
      </c>
    </row>
    <row r="790" spans="1:7" x14ac:dyDescent="0.45">
      <c r="A790" s="391">
        <v>91701</v>
      </c>
      <c r="B790" s="390" t="s">
        <v>4186</v>
      </c>
      <c r="C790" s="390" t="s">
        <v>6539</v>
      </c>
      <c r="D790" s="390" t="s">
        <v>6540</v>
      </c>
      <c r="E790" s="390" t="s">
        <v>848</v>
      </c>
      <c r="F790" s="390" t="s">
        <v>6541</v>
      </c>
      <c r="G790" s="390" t="s">
        <v>6542</v>
      </c>
    </row>
    <row r="791" spans="1:7" x14ac:dyDescent="0.45">
      <c r="A791" s="391">
        <v>91703</v>
      </c>
      <c r="B791" s="390" t="s">
        <v>4185</v>
      </c>
      <c r="C791" s="390" t="s">
        <v>3464</v>
      </c>
      <c r="D791" s="390" t="s">
        <v>1557</v>
      </c>
      <c r="E791" s="390" t="s">
        <v>892</v>
      </c>
      <c r="F791" s="390" t="s">
        <v>2411</v>
      </c>
      <c r="G791" s="390" t="s">
        <v>3463</v>
      </c>
    </row>
    <row r="792" spans="1:7" x14ac:dyDescent="0.45">
      <c r="A792" s="391">
        <v>91710</v>
      </c>
      <c r="B792" s="390" t="s">
        <v>4179</v>
      </c>
      <c r="C792" s="390" t="s">
        <v>6543</v>
      </c>
      <c r="D792" s="390" t="s">
        <v>6544</v>
      </c>
      <c r="E792" s="390" t="s">
        <v>892</v>
      </c>
      <c r="F792" s="390" t="s">
        <v>6545</v>
      </c>
      <c r="G792" s="390" t="s">
        <v>6546</v>
      </c>
    </row>
    <row r="793" spans="1:7" x14ac:dyDescent="0.45">
      <c r="A793" s="391">
        <v>91717</v>
      </c>
      <c r="B793" s="390" t="s">
        <v>4173</v>
      </c>
      <c r="C793" s="390" t="s">
        <v>2916</v>
      </c>
      <c r="D793" s="390" t="s">
        <v>1560</v>
      </c>
      <c r="E793" s="390" t="s">
        <v>415</v>
      </c>
      <c r="F793" s="390" t="s">
        <v>2915</v>
      </c>
      <c r="G793" s="390" t="s">
        <v>6547</v>
      </c>
    </row>
    <row r="794" spans="1:7" x14ac:dyDescent="0.45">
      <c r="A794" s="391">
        <v>91733</v>
      </c>
      <c r="B794" s="390" t="s">
        <v>4163</v>
      </c>
      <c r="C794" s="390" t="s">
        <v>6548</v>
      </c>
      <c r="D794" s="390" t="s">
        <v>6549</v>
      </c>
      <c r="E794" s="390" t="s">
        <v>798</v>
      </c>
      <c r="F794" s="390" t="s">
        <v>6550</v>
      </c>
      <c r="G794" s="390" t="s">
        <v>6551</v>
      </c>
    </row>
    <row r="795" spans="1:7" x14ac:dyDescent="0.45">
      <c r="A795" s="391">
        <v>91737</v>
      </c>
      <c r="B795" s="390" t="s">
        <v>4161</v>
      </c>
      <c r="C795" s="390" t="s">
        <v>3424</v>
      </c>
      <c r="D795" s="390" t="s">
        <v>6552</v>
      </c>
      <c r="E795" s="390" t="s">
        <v>610</v>
      </c>
      <c r="F795" s="390" t="s">
        <v>6553</v>
      </c>
      <c r="G795" s="390" t="s">
        <v>6554</v>
      </c>
    </row>
    <row r="796" spans="1:7" x14ac:dyDescent="0.45">
      <c r="A796" s="391">
        <v>91739</v>
      </c>
      <c r="B796" s="390" t="s">
        <v>1568</v>
      </c>
      <c r="C796" s="390" t="s">
        <v>2200</v>
      </c>
      <c r="D796" s="390" t="s">
        <v>1567</v>
      </c>
      <c r="E796" s="390" t="s">
        <v>711</v>
      </c>
      <c r="F796" s="390" t="s">
        <v>2199</v>
      </c>
      <c r="G796" s="390" t="s">
        <v>6555</v>
      </c>
    </row>
    <row r="797" spans="1:7" x14ac:dyDescent="0.45">
      <c r="A797" s="391">
        <v>91743</v>
      </c>
      <c r="B797" s="390" t="s">
        <v>1570</v>
      </c>
      <c r="C797" s="390" t="s">
        <v>2203</v>
      </c>
      <c r="D797" s="390" t="s">
        <v>758</v>
      </c>
      <c r="E797" s="390" t="s">
        <v>695</v>
      </c>
      <c r="F797" s="390" t="s">
        <v>2202</v>
      </c>
      <c r="G797" s="390" t="s">
        <v>6556</v>
      </c>
    </row>
    <row r="798" spans="1:7" x14ac:dyDescent="0.45">
      <c r="A798" s="391">
        <v>91745</v>
      </c>
      <c r="B798" s="390" t="s">
        <v>234</v>
      </c>
      <c r="C798" s="390" t="s">
        <v>1381</v>
      </c>
      <c r="D798" s="390" t="s">
        <v>1571</v>
      </c>
      <c r="E798" s="390" t="s">
        <v>711</v>
      </c>
      <c r="F798" s="390" t="s">
        <v>2245</v>
      </c>
      <c r="G798" s="390" t="s">
        <v>6557</v>
      </c>
    </row>
    <row r="799" spans="1:7" x14ac:dyDescent="0.45">
      <c r="A799" s="391">
        <v>91754</v>
      </c>
      <c r="B799" s="390" t="s">
        <v>4153</v>
      </c>
      <c r="C799" s="390" t="s">
        <v>3250</v>
      </c>
      <c r="D799" s="390" t="s">
        <v>1572</v>
      </c>
      <c r="E799" s="390" t="s">
        <v>695</v>
      </c>
      <c r="F799" s="390" t="s">
        <v>3249</v>
      </c>
      <c r="G799" s="390" t="s">
        <v>6558</v>
      </c>
    </row>
    <row r="800" spans="1:7" x14ac:dyDescent="0.45">
      <c r="A800" s="391">
        <v>91767</v>
      </c>
      <c r="B800" s="390" t="s">
        <v>1576</v>
      </c>
      <c r="C800" s="390" t="s">
        <v>3491</v>
      </c>
      <c r="D800" s="390" t="s">
        <v>1575</v>
      </c>
      <c r="E800" s="390" t="s">
        <v>451</v>
      </c>
      <c r="F800" s="390" t="s">
        <v>3490</v>
      </c>
      <c r="G800" s="390" t="s">
        <v>6559</v>
      </c>
    </row>
    <row r="801" spans="1:7" x14ac:dyDescent="0.45">
      <c r="A801" s="391">
        <v>91781</v>
      </c>
      <c r="B801" s="390" t="s">
        <v>4135</v>
      </c>
      <c r="C801" s="390" t="s">
        <v>6560</v>
      </c>
      <c r="D801" s="390" t="s">
        <v>6561</v>
      </c>
      <c r="E801" s="390" t="s">
        <v>624</v>
      </c>
      <c r="F801" s="390" t="s">
        <v>6562</v>
      </c>
      <c r="G801" s="390" t="s">
        <v>6563</v>
      </c>
    </row>
    <row r="802" spans="1:7" x14ac:dyDescent="0.45">
      <c r="A802" s="391">
        <v>91786</v>
      </c>
      <c r="B802" s="390" t="s">
        <v>4133</v>
      </c>
      <c r="C802" s="390" t="s">
        <v>6564</v>
      </c>
      <c r="D802" s="390" t="s">
        <v>6565</v>
      </c>
      <c r="E802" s="390" t="s">
        <v>430</v>
      </c>
      <c r="F802" s="390" t="s">
        <v>6566</v>
      </c>
      <c r="G802" s="390" t="s">
        <v>6567</v>
      </c>
    </row>
    <row r="803" spans="1:7" x14ac:dyDescent="0.45">
      <c r="A803" s="391">
        <v>91821</v>
      </c>
      <c r="B803" s="390" t="s">
        <v>4113</v>
      </c>
      <c r="C803" s="390" t="s">
        <v>6568</v>
      </c>
      <c r="D803" s="390" t="s">
        <v>6569</v>
      </c>
      <c r="E803" s="390" t="s">
        <v>430</v>
      </c>
      <c r="F803" s="390" t="s">
        <v>6570</v>
      </c>
      <c r="G803" s="390" t="s">
        <v>6571</v>
      </c>
    </row>
    <row r="804" spans="1:7" x14ac:dyDescent="0.45">
      <c r="A804" s="391">
        <v>91833</v>
      </c>
      <c r="B804" s="390" t="s">
        <v>2394</v>
      </c>
      <c r="C804" s="390" t="s">
        <v>3424</v>
      </c>
      <c r="D804" s="390" t="s">
        <v>1585</v>
      </c>
      <c r="E804" s="390" t="s">
        <v>848</v>
      </c>
      <c r="F804" s="390" t="s">
        <v>2395</v>
      </c>
      <c r="G804" s="390" t="s">
        <v>6572</v>
      </c>
    </row>
    <row r="805" spans="1:7" x14ac:dyDescent="0.45">
      <c r="A805" s="391">
        <v>91854</v>
      </c>
      <c r="B805" s="390" t="s">
        <v>289</v>
      </c>
      <c r="C805" s="390" t="s">
        <v>3375</v>
      </c>
      <c r="D805" s="390" t="s">
        <v>837</v>
      </c>
      <c r="E805" s="390" t="s">
        <v>835</v>
      </c>
      <c r="F805" s="390" t="s">
        <v>2345</v>
      </c>
      <c r="G805" s="390" t="s">
        <v>6573</v>
      </c>
    </row>
    <row r="806" spans="1:7" x14ac:dyDescent="0.45">
      <c r="A806" s="391">
        <v>91857</v>
      </c>
      <c r="B806" s="390" t="s">
        <v>294</v>
      </c>
      <c r="C806" s="390" t="s">
        <v>1387</v>
      </c>
      <c r="D806" s="390" t="s">
        <v>844</v>
      </c>
      <c r="E806" s="390" t="s">
        <v>802</v>
      </c>
      <c r="F806" s="390" t="s">
        <v>2352</v>
      </c>
      <c r="G806" s="390" t="s">
        <v>6574</v>
      </c>
    </row>
    <row r="807" spans="1:7" x14ac:dyDescent="0.45">
      <c r="A807" s="391">
        <v>91860</v>
      </c>
      <c r="B807" s="390" t="s">
        <v>4087</v>
      </c>
      <c r="C807" s="390" t="s">
        <v>6575</v>
      </c>
      <c r="D807" s="390" t="s">
        <v>6576</v>
      </c>
      <c r="E807" s="390" t="s">
        <v>363</v>
      </c>
      <c r="F807" s="390" t="s">
        <v>6577</v>
      </c>
      <c r="G807" s="390" t="s">
        <v>6578</v>
      </c>
    </row>
    <row r="808" spans="1:7" x14ac:dyDescent="0.45">
      <c r="A808" s="391">
        <v>91865</v>
      </c>
      <c r="B808" s="390" t="s">
        <v>4084</v>
      </c>
      <c r="C808" s="390" t="s">
        <v>6579</v>
      </c>
      <c r="D808" s="390" t="s">
        <v>6580</v>
      </c>
      <c r="E808" s="390" t="s">
        <v>569</v>
      </c>
      <c r="F808" s="390" t="s">
        <v>6581</v>
      </c>
      <c r="G808" s="390" t="s">
        <v>6582</v>
      </c>
    </row>
    <row r="809" spans="1:7" x14ac:dyDescent="0.45">
      <c r="A809" s="391">
        <v>91880</v>
      </c>
      <c r="B809" s="390" t="s">
        <v>755</v>
      </c>
      <c r="C809" s="390" t="s">
        <v>3215</v>
      </c>
      <c r="D809" s="390" t="s">
        <v>756</v>
      </c>
      <c r="E809" s="390" t="s">
        <v>695</v>
      </c>
      <c r="F809" s="390" t="s">
        <v>2207</v>
      </c>
      <c r="G809" s="390" t="s">
        <v>6583</v>
      </c>
    </row>
    <row r="810" spans="1:7" x14ac:dyDescent="0.45">
      <c r="A810" s="391">
        <v>91915</v>
      </c>
      <c r="B810" s="390" t="s">
        <v>413</v>
      </c>
      <c r="C810" s="390" t="s">
        <v>2875</v>
      </c>
      <c r="D810" s="390" t="s">
        <v>414</v>
      </c>
      <c r="E810" s="390" t="s">
        <v>415</v>
      </c>
      <c r="F810" s="390" t="s">
        <v>1893</v>
      </c>
      <c r="G810" s="390" t="s">
        <v>6584</v>
      </c>
    </row>
    <row r="811" spans="1:7" x14ac:dyDescent="0.45">
      <c r="A811" s="391">
        <v>91923</v>
      </c>
      <c r="B811" s="390" t="s">
        <v>1747</v>
      </c>
      <c r="C811" s="390" t="s">
        <v>6585</v>
      </c>
      <c r="D811" s="390" t="s">
        <v>6586</v>
      </c>
      <c r="E811" s="390" t="s">
        <v>430</v>
      </c>
      <c r="F811" s="390" t="s">
        <v>6587</v>
      </c>
      <c r="G811" s="390" t="s">
        <v>6588</v>
      </c>
    </row>
    <row r="812" spans="1:7" x14ac:dyDescent="0.45">
      <c r="A812" s="391">
        <v>91925</v>
      </c>
      <c r="B812" s="390" t="s">
        <v>472</v>
      </c>
      <c r="C812" s="390" t="s">
        <v>3057</v>
      </c>
      <c r="D812" s="390" t="s">
        <v>473</v>
      </c>
      <c r="E812" s="390" t="s">
        <v>426</v>
      </c>
      <c r="F812" s="390" t="s">
        <v>3056</v>
      </c>
      <c r="G812" s="390" t="s">
        <v>6589</v>
      </c>
    </row>
    <row r="813" spans="1:7" x14ac:dyDescent="0.45">
      <c r="A813" s="391">
        <v>91956</v>
      </c>
      <c r="B813" s="390" t="s">
        <v>4020</v>
      </c>
      <c r="C813" s="390" t="s">
        <v>6590</v>
      </c>
      <c r="D813" s="390" t="s">
        <v>6591</v>
      </c>
      <c r="E813" s="390" t="s">
        <v>410</v>
      </c>
      <c r="F813" s="390" t="s">
        <v>6592</v>
      </c>
      <c r="G813" s="390" t="s">
        <v>6593</v>
      </c>
    </row>
    <row r="814" spans="1:7" x14ac:dyDescent="0.45">
      <c r="A814" s="391">
        <v>91998</v>
      </c>
      <c r="B814" s="390" t="s">
        <v>3987</v>
      </c>
      <c r="C814" s="390" t="s">
        <v>6594</v>
      </c>
      <c r="D814" s="390" t="s">
        <v>6595</v>
      </c>
      <c r="E814" s="390" t="s">
        <v>437</v>
      </c>
      <c r="F814" s="390" t="s">
        <v>6596</v>
      </c>
      <c r="G814" s="390" t="s">
        <v>6597</v>
      </c>
    </row>
    <row r="815" spans="1:7" x14ac:dyDescent="0.45">
      <c r="A815" s="391">
        <v>92008</v>
      </c>
      <c r="B815" s="390" t="s">
        <v>3978</v>
      </c>
      <c r="C815" s="390" t="s">
        <v>3495</v>
      </c>
      <c r="D815" s="390" t="s">
        <v>3493</v>
      </c>
      <c r="E815" s="390" t="s">
        <v>451</v>
      </c>
      <c r="F815" s="390" t="s">
        <v>3494</v>
      </c>
      <c r="G815" s="390" t="s">
        <v>6598</v>
      </c>
    </row>
    <row r="816" spans="1:7" x14ac:dyDescent="0.45">
      <c r="A816" s="391">
        <v>92010</v>
      </c>
      <c r="B816" s="390" t="s">
        <v>3977</v>
      </c>
      <c r="C816" s="390" t="s">
        <v>6599</v>
      </c>
      <c r="D816" s="390" t="s">
        <v>5436</v>
      </c>
      <c r="E816" s="390" t="s">
        <v>456</v>
      </c>
      <c r="F816" s="390" t="s">
        <v>6600</v>
      </c>
      <c r="G816" s="390" t="s">
        <v>6601</v>
      </c>
    </row>
    <row r="817" spans="1:7" x14ac:dyDescent="0.45">
      <c r="A817" s="391">
        <v>92014</v>
      </c>
      <c r="B817" s="390" t="s">
        <v>3975</v>
      </c>
      <c r="C817" s="390" t="s">
        <v>6602</v>
      </c>
      <c r="D817" s="390" t="s">
        <v>6603</v>
      </c>
      <c r="E817" s="390" t="s">
        <v>607</v>
      </c>
      <c r="F817" s="390" t="s">
        <v>6604</v>
      </c>
      <c r="G817" s="390" t="s">
        <v>6605</v>
      </c>
    </row>
    <row r="818" spans="1:7" x14ac:dyDescent="0.45">
      <c r="A818" s="391">
        <v>92057</v>
      </c>
      <c r="B818" s="390" t="s">
        <v>1604</v>
      </c>
      <c r="C818" s="390" t="s">
        <v>3381</v>
      </c>
      <c r="D818" s="390" t="s">
        <v>2353</v>
      </c>
      <c r="E818" s="390" t="s">
        <v>802</v>
      </c>
      <c r="F818" s="390" t="s">
        <v>2354</v>
      </c>
      <c r="G818" s="390" t="s">
        <v>6606</v>
      </c>
    </row>
    <row r="819" spans="1:7" x14ac:dyDescent="0.45">
      <c r="A819" s="391">
        <v>92066</v>
      </c>
      <c r="B819" s="390" t="s">
        <v>3935</v>
      </c>
      <c r="C819" s="390" t="s">
        <v>6607</v>
      </c>
      <c r="D819" s="390" t="s">
        <v>6608</v>
      </c>
      <c r="E819" s="390" t="s">
        <v>387</v>
      </c>
      <c r="F819" s="390" t="s">
        <v>6609</v>
      </c>
      <c r="G819" s="390" t="s">
        <v>6610</v>
      </c>
    </row>
    <row r="820" spans="1:7" x14ac:dyDescent="0.45">
      <c r="A820" s="391">
        <v>92067</v>
      </c>
      <c r="B820" s="390" t="s">
        <v>2876</v>
      </c>
      <c r="C820" s="390" t="s">
        <v>2878</v>
      </c>
      <c r="D820" s="390" t="s">
        <v>1647</v>
      </c>
      <c r="E820" s="390" t="s">
        <v>387</v>
      </c>
      <c r="F820" s="390" t="s">
        <v>2877</v>
      </c>
      <c r="G820" s="390" t="s">
        <v>6611</v>
      </c>
    </row>
    <row r="821" spans="1:7" x14ac:dyDescent="0.45">
      <c r="A821" s="391">
        <v>92123</v>
      </c>
      <c r="B821" s="390" t="s">
        <v>3890</v>
      </c>
      <c r="C821" s="390" t="s">
        <v>6612</v>
      </c>
      <c r="D821" s="390" t="s">
        <v>6613</v>
      </c>
      <c r="E821" s="390" t="s">
        <v>426</v>
      </c>
      <c r="F821" s="390" t="s">
        <v>6614</v>
      </c>
      <c r="G821" s="390" t="s">
        <v>6615</v>
      </c>
    </row>
    <row r="822" spans="1:7" x14ac:dyDescent="0.45">
      <c r="A822" s="391">
        <v>92139</v>
      </c>
      <c r="B822" s="390" t="s">
        <v>1881</v>
      </c>
      <c r="C822" s="390" t="s">
        <v>2865</v>
      </c>
      <c r="D822" s="390" t="s">
        <v>1643</v>
      </c>
      <c r="E822" s="390" t="s">
        <v>378</v>
      </c>
      <c r="F822" s="390" t="s">
        <v>1882</v>
      </c>
      <c r="G822" s="390" t="s">
        <v>6616</v>
      </c>
    </row>
    <row r="823" spans="1:7" x14ac:dyDescent="0.45">
      <c r="A823" s="391">
        <v>92169</v>
      </c>
      <c r="B823" s="390" t="s">
        <v>3861</v>
      </c>
      <c r="C823" s="390" t="s">
        <v>6617</v>
      </c>
      <c r="D823" s="390" t="s">
        <v>6618</v>
      </c>
      <c r="E823" s="390" t="s">
        <v>387</v>
      </c>
      <c r="F823" s="390" t="s">
        <v>6619</v>
      </c>
      <c r="G823" s="390" t="s">
        <v>6620</v>
      </c>
    </row>
    <row r="824" spans="1:7" x14ac:dyDescent="0.45">
      <c r="A824" s="391">
        <v>92173</v>
      </c>
      <c r="B824" s="390" t="s">
        <v>3858</v>
      </c>
      <c r="C824" s="390" t="s">
        <v>6621</v>
      </c>
      <c r="D824" s="390" t="s">
        <v>6622</v>
      </c>
      <c r="E824" s="390" t="s">
        <v>430</v>
      </c>
      <c r="F824" s="390" t="s">
        <v>6623</v>
      </c>
      <c r="G824" s="390" t="s">
        <v>6624</v>
      </c>
    </row>
    <row r="825" spans="1:7" x14ac:dyDescent="0.45">
      <c r="A825" s="391">
        <v>92183</v>
      </c>
      <c r="B825" s="390" t="s">
        <v>3849</v>
      </c>
      <c r="C825" s="390" t="s">
        <v>6625</v>
      </c>
      <c r="D825" s="390" t="s">
        <v>6626</v>
      </c>
      <c r="E825" s="390" t="s">
        <v>879</v>
      </c>
      <c r="F825" s="390" t="s">
        <v>6627</v>
      </c>
      <c r="G825" s="390" t="s">
        <v>6628</v>
      </c>
    </row>
    <row r="826" spans="1:7" x14ac:dyDescent="0.45">
      <c r="A826" s="391">
        <v>92184</v>
      </c>
      <c r="B826" s="390" t="s">
        <v>3848</v>
      </c>
      <c r="C826" s="390" t="s">
        <v>6629</v>
      </c>
      <c r="D826" s="390" t="s">
        <v>6630</v>
      </c>
      <c r="E826" s="390" t="s">
        <v>879</v>
      </c>
      <c r="F826" s="390" t="s">
        <v>6631</v>
      </c>
      <c r="G826" s="390" t="s">
        <v>6632</v>
      </c>
    </row>
    <row r="827" spans="1:7" x14ac:dyDescent="0.45">
      <c r="A827" s="391">
        <v>92186</v>
      </c>
      <c r="B827" s="390" t="s">
        <v>1609</v>
      </c>
      <c r="C827" s="390" t="s">
        <v>1397</v>
      </c>
      <c r="D827" s="390" t="s">
        <v>1608</v>
      </c>
      <c r="E827" s="390" t="s">
        <v>711</v>
      </c>
      <c r="F827" s="390" t="s">
        <v>2248</v>
      </c>
      <c r="G827" s="390" t="s">
        <v>6633</v>
      </c>
    </row>
    <row r="828" spans="1:7" x14ac:dyDescent="0.45">
      <c r="A828" s="391">
        <v>92194</v>
      </c>
      <c r="B828" s="390" t="s">
        <v>3842</v>
      </c>
      <c r="C828" s="390" t="s">
        <v>6634</v>
      </c>
      <c r="D828" s="390" t="s">
        <v>6635</v>
      </c>
      <c r="E828" s="390" t="s">
        <v>848</v>
      </c>
      <c r="F828" s="390" t="s">
        <v>6636</v>
      </c>
      <c r="G828" s="390" t="s">
        <v>6637</v>
      </c>
    </row>
    <row r="829" spans="1:7" x14ac:dyDescent="0.45">
      <c r="A829" s="391">
        <v>92205</v>
      </c>
      <c r="B829" s="390" t="s">
        <v>474</v>
      </c>
      <c r="C829" s="390" t="s">
        <v>3059</v>
      </c>
      <c r="D829" s="390" t="s">
        <v>475</v>
      </c>
      <c r="E829" s="390" t="s">
        <v>426</v>
      </c>
      <c r="F829" s="390" t="s">
        <v>3058</v>
      </c>
      <c r="G829" s="390" t="s">
        <v>6638</v>
      </c>
    </row>
    <row r="830" spans="1:7" x14ac:dyDescent="0.45">
      <c r="A830" s="391">
        <v>92206</v>
      </c>
      <c r="B830" s="390" t="s">
        <v>202</v>
      </c>
      <c r="C830" s="390" t="s">
        <v>1398</v>
      </c>
      <c r="D830" s="390" t="s">
        <v>653</v>
      </c>
      <c r="E830" s="390" t="s">
        <v>569</v>
      </c>
      <c r="F830" s="390" t="s">
        <v>2171</v>
      </c>
      <c r="G830" s="390" t="s">
        <v>6639</v>
      </c>
    </row>
    <row r="831" spans="1:7" x14ac:dyDescent="0.45">
      <c r="A831" s="391">
        <v>92211</v>
      </c>
      <c r="B831" s="390" t="s">
        <v>3832</v>
      </c>
      <c r="C831" s="390" t="s">
        <v>6640</v>
      </c>
      <c r="D831" s="390" t="s">
        <v>6641</v>
      </c>
      <c r="E831" s="390" t="s">
        <v>695</v>
      </c>
      <c r="F831" s="390" t="s">
        <v>6642</v>
      </c>
      <c r="G831" s="390" t="s">
        <v>6643</v>
      </c>
    </row>
    <row r="832" spans="1:7" x14ac:dyDescent="0.45">
      <c r="A832" s="391">
        <v>92215</v>
      </c>
      <c r="B832" s="390" t="s">
        <v>3828</v>
      </c>
      <c r="C832" s="390" t="s">
        <v>6644</v>
      </c>
      <c r="D832" s="390" t="s">
        <v>6645</v>
      </c>
      <c r="E832" s="390" t="s">
        <v>658</v>
      </c>
      <c r="F832" s="390" t="s">
        <v>6646</v>
      </c>
      <c r="G832" s="390" t="s">
        <v>6647</v>
      </c>
    </row>
    <row r="833" spans="1:7" x14ac:dyDescent="0.45">
      <c r="A833" s="391">
        <v>92217</v>
      </c>
      <c r="B833" s="390" t="s">
        <v>3826</v>
      </c>
      <c r="C833" s="390" t="s">
        <v>6648</v>
      </c>
      <c r="D833" s="390" t="s">
        <v>6649</v>
      </c>
      <c r="E833" s="390" t="s">
        <v>426</v>
      </c>
      <c r="F833" s="390" t="s">
        <v>6650</v>
      </c>
      <c r="G833" s="390" t="s">
        <v>6651</v>
      </c>
    </row>
    <row r="834" spans="1:7" x14ac:dyDescent="0.45">
      <c r="A834" s="391">
        <v>92243</v>
      </c>
      <c r="B834" s="390" t="s">
        <v>3807</v>
      </c>
      <c r="C834" s="390" t="s">
        <v>6652</v>
      </c>
      <c r="D834" s="390" t="s">
        <v>6653</v>
      </c>
      <c r="E834" s="390" t="s">
        <v>569</v>
      </c>
      <c r="F834" s="390" t="s">
        <v>6654</v>
      </c>
      <c r="G834" s="390" t="s">
        <v>6655</v>
      </c>
    </row>
    <row r="835" spans="1:7" x14ac:dyDescent="0.45">
      <c r="A835" s="391">
        <v>92261</v>
      </c>
      <c r="B835" s="390" t="s">
        <v>3793</v>
      </c>
      <c r="C835" s="390" t="s">
        <v>6656</v>
      </c>
      <c r="D835" s="390" t="s">
        <v>6657</v>
      </c>
      <c r="E835" s="390" t="s">
        <v>410</v>
      </c>
      <c r="F835" s="390" t="s">
        <v>6658</v>
      </c>
      <c r="G835" s="390" t="s">
        <v>6659</v>
      </c>
    </row>
    <row r="836" spans="1:7" x14ac:dyDescent="0.45">
      <c r="A836" s="391">
        <v>92262</v>
      </c>
      <c r="B836" s="390" t="s">
        <v>3792</v>
      </c>
      <c r="C836" s="390" t="s">
        <v>6660</v>
      </c>
      <c r="D836" s="390" t="s">
        <v>6661</v>
      </c>
      <c r="E836" s="390" t="s">
        <v>430</v>
      </c>
      <c r="F836" s="390" t="s">
        <v>6662</v>
      </c>
      <c r="G836" s="390" t="s">
        <v>6663</v>
      </c>
    </row>
    <row r="837" spans="1:7" x14ac:dyDescent="0.45">
      <c r="A837" s="391">
        <v>92266</v>
      </c>
      <c r="B837" s="390" t="s">
        <v>3788</v>
      </c>
      <c r="C837" s="390" t="s">
        <v>6664</v>
      </c>
      <c r="D837" s="390" t="s">
        <v>6665</v>
      </c>
      <c r="E837" s="390" t="s">
        <v>430</v>
      </c>
      <c r="F837" s="390" t="s">
        <v>6666</v>
      </c>
      <c r="G837" s="390" t="s">
        <v>6667</v>
      </c>
    </row>
    <row r="838" spans="1:7" x14ac:dyDescent="0.45">
      <c r="A838" s="391">
        <v>92301</v>
      </c>
      <c r="B838" s="390" t="s">
        <v>3759</v>
      </c>
      <c r="C838" s="390" t="s">
        <v>6668</v>
      </c>
      <c r="D838" s="390" t="s">
        <v>6669</v>
      </c>
      <c r="E838" s="390" t="s">
        <v>432</v>
      </c>
      <c r="F838" s="390" t="s">
        <v>6670</v>
      </c>
      <c r="G838" s="390" t="s">
        <v>6671</v>
      </c>
    </row>
    <row r="839" spans="1:7" x14ac:dyDescent="0.45">
      <c r="A839" s="391">
        <v>92428</v>
      </c>
      <c r="B839" s="390" t="s">
        <v>3656</v>
      </c>
      <c r="C839" s="390" t="s">
        <v>6672</v>
      </c>
      <c r="D839" s="390" t="s">
        <v>6382</v>
      </c>
      <c r="E839" s="390" t="s">
        <v>798</v>
      </c>
      <c r="F839" s="390" t="s">
        <v>6673</v>
      </c>
      <c r="G839" s="390" t="s">
        <v>6674</v>
      </c>
    </row>
    <row r="840" spans="1:7" x14ac:dyDescent="0.45">
      <c r="A840" s="391">
        <v>92444</v>
      </c>
      <c r="B840" s="390" t="s">
        <v>3641</v>
      </c>
      <c r="C840" s="390" t="s">
        <v>6675</v>
      </c>
      <c r="D840" s="390" t="s">
        <v>6676</v>
      </c>
      <c r="E840" s="390" t="s">
        <v>679</v>
      </c>
      <c r="F840" s="390" t="s">
        <v>6677</v>
      </c>
      <c r="G840" s="390" t="s">
        <v>6678</v>
      </c>
    </row>
    <row r="841" spans="1:7" x14ac:dyDescent="0.45">
      <c r="A841" s="391">
        <v>92451</v>
      </c>
      <c r="B841" s="390" t="s">
        <v>3635</v>
      </c>
      <c r="C841" s="390" t="s">
        <v>6679</v>
      </c>
      <c r="D841" s="390" t="s">
        <v>6680</v>
      </c>
      <c r="E841" s="390" t="s">
        <v>670</v>
      </c>
      <c r="F841" s="390" t="s">
        <v>6681</v>
      </c>
      <c r="G841" s="390" t="s">
        <v>6682</v>
      </c>
    </row>
    <row r="842" spans="1:7" x14ac:dyDescent="0.45">
      <c r="A842" s="391">
        <v>92476</v>
      </c>
      <c r="B842" s="390" t="s">
        <v>3613</v>
      </c>
      <c r="C842" s="390" t="s">
        <v>6683</v>
      </c>
      <c r="D842" s="390" t="s">
        <v>6684</v>
      </c>
      <c r="E842" s="390" t="s">
        <v>576</v>
      </c>
      <c r="F842" s="390" t="s">
        <v>6685</v>
      </c>
      <c r="G842" s="390" t="s">
        <v>6686</v>
      </c>
    </row>
    <row r="843" spans="1:7" x14ac:dyDescent="0.45">
      <c r="A843" s="391">
        <v>91134</v>
      </c>
      <c r="B843" s="390" t="s">
        <v>4424</v>
      </c>
      <c r="C843" s="390" t="s">
        <v>6687</v>
      </c>
      <c r="D843" s="390" t="s">
        <v>6688</v>
      </c>
      <c r="E843" s="390" t="s">
        <v>416</v>
      </c>
      <c r="F843" s="390" t="s">
        <v>6689</v>
      </c>
      <c r="G843" s="390" t="s">
        <v>6690</v>
      </c>
    </row>
    <row r="844" spans="1:7" x14ac:dyDescent="0.45">
      <c r="A844" s="391">
        <v>91138</v>
      </c>
      <c r="B844" s="390" t="s">
        <v>276</v>
      </c>
      <c r="C844" s="390" t="s">
        <v>6691</v>
      </c>
      <c r="D844" s="390" t="s">
        <v>808</v>
      </c>
      <c r="E844" s="390" t="s">
        <v>798</v>
      </c>
      <c r="F844" s="390" t="s">
        <v>6692</v>
      </c>
      <c r="G844" s="390" t="s">
        <v>2729</v>
      </c>
    </row>
    <row r="845" spans="1:7" x14ac:dyDescent="0.45">
      <c r="A845" s="391">
        <v>91167</v>
      </c>
      <c r="B845" s="390" t="s">
        <v>1484</v>
      </c>
      <c r="C845" s="390" t="s">
        <v>1904</v>
      </c>
      <c r="D845" s="390" t="s">
        <v>1483</v>
      </c>
      <c r="E845" s="390" t="s">
        <v>416</v>
      </c>
      <c r="F845" s="390" t="s">
        <v>1903</v>
      </c>
      <c r="G845" s="390" t="s">
        <v>6693</v>
      </c>
    </row>
    <row r="846" spans="1:7" x14ac:dyDescent="0.45">
      <c r="A846" s="391">
        <v>91182</v>
      </c>
      <c r="B846" s="390" t="s">
        <v>4411</v>
      </c>
      <c r="C846" s="390" t="s">
        <v>6694</v>
      </c>
      <c r="D846" s="390" t="s">
        <v>6695</v>
      </c>
      <c r="E846" s="390" t="s">
        <v>375</v>
      </c>
      <c r="F846" s="390" t="s">
        <v>6696</v>
      </c>
      <c r="G846" s="390" t="s">
        <v>6697</v>
      </c>
    </row>
    <row r="847" spans="1:7" x14ac:dyDescent="0.45">
      <c r="A847" s="391">
        <v>91186</v>
      </c>
      <c r="B847" s="390" t="s">
        <v>373</v>
      </c>
      <c r="C847" s="390" t="s">
        <v>2860</v>
      </c>
      <c r="D847" s="390" t="s">
        <v>374</v>
      </c>
      <c r="E847" s="390" t="s">
        <v>375</v>
      </c>
      <c r="F847" s="390" t="s">
        <v>1856</v>
      </c>
      <c r="G847" s="390" t="s">
        <v>2504</v>
      </c>
    </row>
    <row r="848" spans="1:7" x14ac:dyDescent="0.45">
      <c r="A848" s="391">
        <v>91223</v>
      </c>
      <c r="B848" s="390" t="s">
        <v>4402</v>
      </c>
      <c r="C848" s="390" t="s">
        <v>2966</v>
      </c>
      <c r="D848" s="390" t="s">
        <v>1497</v>
      </c>
      <c r="E848" s="390" t="s">
        <v>430</v>
      </c>
      <c r="F848" s="390" t="s">
        <v>2057</v>
      </c>
      <c r="G848" s="390" t="s">
        <v>2554</v>
      </c>
    </row>
    <row r="849" spans="1:7" x14ac:dyDescent="0.45">
      <c r="A849" s="391">
        <v>91226</v>
      </c>
      <c r="B849" s="390" t="s">
        <v>4400</v>
      </c>
      <c r="C849" s="390" t="s">
        <v>6698</v>
      </c>
      <c r="D849" s="390" t="s">
        <v>6699</v>
      </c>
      <c r="E849" s="390" t="s">
        <v>437</v>
      </c>
      <c r="F849" s="390" t="s">
        <v>6700</v>
      </c>
      <c r="G849" s="390" t="s">
        <v>5822</v>
      </c>
    </row>
    <row r="850" spans="1:7" x14ac:dyDescent="0.45">
      <c r="A850" s="391">
        <v>91230</v>
      </c>
      <c r="B850" s="390" t="s">
        <v>2556</v>
      </c>
      <c r="C850" s="390" t="s">
        <v>2937</v>
      </c>
      <c r="D850" s="390" t="s">
        <v>1933</v>
      </c>
      <c r="E850" s="390" t="s">
        <v>430</v>
      </c>
      <c r="F850" s="390" t="s">
        <v>1934</v>
      </c>
      <c r="G850" s="390" t="s">
        <v>2557</v>
      </c>
    </row>
    <row r="851" spans="1:7" x14ac:dyDescent="0.45">
      <c r="A851" s="391">
        <v>91244</v>
      </c>
      <c r="B851" s="390" t="s">
        <v>127</v>
      </c>
      <c r="C851" s="390" t="s">
        <v>2948</v>
      </c>
      <c r="D851" s="390" t="s">
        <v>550</v>
      </c>
      <c r="E851" s="390" t="s">
        <v>387</v>
      </c>
      <c r="F851" s="390" t="s">
        <v>2047</v>
      </c>
      <c r="G851" s="390" t="s">
        <v>6701</v>
      </c>
    </row>
    <row r="852" spans="1:7" x14ac:dyDescent="0.45">
      <c r="A852" s="391">
        <v>91254</v>
      </c>
      <c r="B852" s="390" t="s">
        <v>157</v>
      </c>
      <c r="C852" s="390" t="s">
        <v>3125</v>
      </c>
      <c r="D852" s="390" t="s">
        <v>594</v>
      </c>
      <c r="E852" s="390" t="s">
        <v>555</v>
      </c>
      <c r="F852" s="390" t="s">
        <v>2092</v>
      </c>
      <c r="G852" s="390" t="s">
        <v>6702</v>
      </c>
    </row>
    <row r="853" spans="1:7" x14ac:dyDescent="0.45">
      <c r="A853" s="391">
        <v>91272</v>
      </c>
      <c r="B853" s="390" t="s">
        <v>267</v>
      </c>
      <c r="C853" s="390" t="s">
        <v>3342</v>
      </c>
      <c r="D853" s="390" t="s">
        <v>794</v>
      </c>
      <c r="E853" s="390" t="s">
        <v>711</v>
      </c>
      <c r="F853" s="390" t="s">
        <v>2309</v>
      </c>
      <c r="G853" s="390" t="s">
        <v>6703</v>
      </c>
    </row>
    <row r="854" spans="1:7" x14ac:dyDescent="0.45">
      <c r="A854" s="391">
        <v>91274</v>
      </c>
      <c r="B854" s="390" t="s">
        <v>4386</v>
      </c>
      <c r="C854" s="390" t="s">
        <v>6704</v>
      </c>
      <c r="D854" s="390" t="s">
        <v>6705</v>
      </c>
      <c r="E854" s="390" t="s">
        <v>695</v>
      </c>
      <c r="F854" s="390" t="s">
        <v>6706</v>
      </c>
      <c r="G854" s="390" t="s">
        <v>6707</v>
      </c>
    </row>
    <row r="855" spans="1:7" x14ac:dyDescent="0.45">
      <c r="A855" s="391">
        <v>91346</v>
      </c>
      <c r="B855" s="390" t="s">
        <v>4368</v>
      </c>
      <c r="C855" s="390" t="s">
        <v>6708</v>
      </c>
      <c r="D855" s="390" t="s">
        <v>6709</v>
      </c>
      <c r="E855" s="390" t="s">
        <v>407</v>
      </c>
      <c r="F855" s="390" t="s">
        <v>6710</v>
      </c>
      <c r="G855" s="390" t="s">
        <v>6711</v>
      </c>
    </row>
    <row r="856" spans="1:7" x14ac:dyDescent="0.45">
      <c r="A856" s="391">
        <v>91397</v>
      </c>
      <c r="B856" s="390" t="s">
        <v>4349</v>
      </c>
      <c r="C856" s="390" t="s">
        <v>6712</v>
      </c>
      <c r="D856" s="390" t="s">
        <v>6713</v>
      </c>
      <c r="E856" s="390" t="s">
        <v>711</v>
      </c>
      <c r="F856" s="390" t="s">
        <v>6714</v>
      </c>
      <c r="G856" s="390" t="s">
        <v>6715</v>
      </c>
    </row>
    <row r="857" spans="1:7" x14ac:dyDescent="0.45">
      <c r="A857" s="391">
        <v>91400</v>
      </c>
      <c r="B857" s="390" t="s">
        <v>250</v>
      </c>
      <c r="C857" s="390" t="s">
        <v>3261</v>
      </c>
      <c r="D857" s="390" t="s">
        <v>750</v>
      </c>
      <c r="E857" s="390" t="s">
        <v>695</v>
      </c>
      <c r="F857" s="390" t="s">
        <v>2270</v>
      </c>
      <c r="G857" s="390" t="s">
        <v>6716</v>
      </c>
    </row>
    <row r="858" spans="1:7" x14ac:dyDescent="0.45">
      <c r="A858" s="391">
        <v>91406</v>
      </c>
      <c r="B858" s="390" t="s">
        <v>4343</v>
      </c>
      <c r="C858" s="390" t="s">
        <v>6717</v>
      </c>
      <c r="D858" s="390" t="s">
        <v>6718</v>
      </c>
      <c r="E858" s="390" t="s">
        <v>387</v>
      </c>
      <c r="F858" s="390" t="s">
        <v>6719</v>
      </c>
      <c r="G858" s="390" t="s">
        <v>6720</v>
      </c>
    </row>
    <row r="859" spans="1:7" x14ac:dyDescent="0.45">
      <c r="A859" s="391">
        <v>91422</v>
      </c>
      <c r="B859" s="390" t="s">
        <v>4338</v>
      </c>
      <c r="C859" s="390" t="s">
        <v>6721</v>
      </c>
      <c r="D859" s="390" t="s">
        <v>6722</v>
      </c>
      <c r="E859" s="390" t="s">
        <v>848</v>
      </c>
      <c r="F859" s="390" t="s">
        <v>6723</v>
      </c>
      <c r="G859" s="390" t="s">
        <v>6724</v>
      </c>
    </row>
    <row r="860" spans="1:7" x14ac:dyDescent="0.45">
      <c r="A860" s="391">
        <v>91428</v>
      </c>
      <c r="B860" s="390" t="s">
        <v>4336</v>
      </c>
      <c r="C860" s="390" t="s">
        <v>6725</v>
      </c>
      <c r="D860" s="390" t="s">
        <v>6726</v>
      </c>
      <c r="E860" s="390" t="s">
        <v>892</v>
      </c>
      <c r="F860" s="390" t="s">
        <v>6727</v>
      </c>
      <c r="G860" s="390" t="s">
        <v>6728</v>
      </c>
    </row>
    <row r="861" spans="1:7" x14ac:dyDescent="0.45">
      <c r="A861" s="391">
        <v>91459</v>
      </c>
      <c r="B861" s="390" t="s">
        <v>86</v>
      </c>
      <c r="C861" s="390" t="s">
        <v>1364</v>
      </c>
      <c r="D861" s="390" t="s">
        <v>488</v>
      </c>
      <c r="E861" s="390" t="s">
        <v>426</v>
      </c>
      <c r="F861" s="390" t="s">
        <v>1972</v>
      </c>
      <c r="G861" s="390" t="s">
        <v>6729</v>
      </c>
    </row>
    <row r="862" spans="1:7" x14ac:dyDescent="0.45">
      <c r="A862" s="391">
        <v>91517</v>
      </c>
      <c r="B862" s="390" t="s">
        <v>133</v>
      </c>
      <c r="C862" s="390" t="s">
        <v>3013</v>
      </c>
      <c r="D862" s="390" t="s">
        <v>556</v>
      </c>
      <c r="E862" s="390" t="s">
        <v>426</v>
      </c>
      <c r="F862" s="390" t="s">
        <v>2054</v>
      </c>
      <c r="G862" s="390" t="s">
        <v>6730</v>
      </c>
    </row>
    <row r="863" spans="1:7" x14ac:dyDescent="0.45">
      <c r="A863" s="391">
        <v>91524</v>
      </c>
      <c r="B863" s="390" t="s">
        <v>4289</v>
      </c>
      <c r="C863" s="390" t="s">
        <v>3111</v>
      </c>
      <c r="D863" s="390" t="s">
        <v>3109</v>
      </c>
      <c r="E863" s="390" t="s">
        <v>432</v>
      </c>
      <c r="F863" s="390" t="s">
        <v>3110</v>
      </c>
      <c r="G863" s="390" t="s">
        <v>6731</v>
      </c>
    </row>
    <row r="864" spans="1:7" x14ac:dyDescent="0.45">
      <c r="A864" s="391">
        <v>91531</v>
      </c>
      <c r="B864" s="390" t="s">
        <v>1731</v>
      </c>
      <c r="C864" s="390" t="s">
        <v>2077</v>
      </c>
      <c r="D864" s="390" t="s">
        <v>1648</v>
      </c>
      <c r="E864" s="390" t="s">
        <v>410</v>
      </c>
      <c r="F864" s="390" t="s">
        <v>2076</v>
      </c>
      <c r="G864" s="390" t="s">
        <v>2515</v>
      </c>
    </row>
    <row r="865" spans="1:7" x14ac:dyDescent="0.45">
      <c r="A865" s="391">
        <v>91545</v>
      </c>
      <c r="B865" s="390" t="s">
        <v>4281</v>
      </c>
      <c r="C865" s="390" t="s">
        <v>6732</v>
      </c>
      <c r="D865" s="390" t="s">
        <v>5091</v>
      </c>
      <c r="E865" s="390" t="s">
        <v>430</v>
      </c>
      <c r="F865" s="390" t="s">
        <v>6733</v>
      </c>
      <c r="G865" s="390" t="s">
        <v>6734</v>
      </c>
    </row>
    <row r="866" spans="1:7" x14ac:dyDescent="0.45">
      <c r="A866" s="391">
        <v>91549</v>
      </c>
      <c r="B866" s="390" t="s">
        <v>1544</v>
      </c>
      <c r="C866" s="390" t="s">
        <v>2286</v>
      </c>
      <c r="D866" s="390" t="s">
        <v>1543</v>
      </c>
      <c r="E866" s="390" t="s">
        <v>679</v>
      </c>
      <c r="F866" s="390" t="s">
        <v>2285</v>
      </c>
      <c r="G866" s="390" t="s">
        <v>6735</v>
      </c>
    </row>
    <row r="867" spans="1:7" x14ac:dyDescent="0.45">
      <c r="A867" s="391">
        <v>91552</v>
      </c>
      <c r="B867" s="390" t="s">
        <v>102</v>
      </c>
      <c r="C867" s="390" t="s">
        <v>2983</v>
      </c>
      <c r="D867" s="390" t="s">
        <v>514</v>
      </c>
      <c r="E867" s="390" t="s">
        <v>430</v>
      </c>
      <c r="F867" s="390" t="s">
        <v>1997</v>
      </c>
      <c r="G867" s="390" t="s">
        <v>6736</v>
      </c>
    </row>
    <row r="868" spans="1:7" x14ac:dyDescent="0.45">
      <c r="A868" s="391">
        <v>91561</v>
      </c>
      <c r="B868" s="390" t="s">
        <v>4272</v>
      </c>
      <c r="C868" s="390" t="s">
        <v>6737</v>
      </c>
      <c r="D868" s="390" t="s">
        <v>6738</v>
      </c>
      <c r="E868" s="390" t="s">
        <v>655</v>
      </c>
      <c r="F868" s="390" t="s">
        <v>6739</v>
      </c>
      <c r="G868" s="390" t="s">
        <v>6740</v>
      </c>
    </row>
    <row r="869" spans="1:7" x14ac:dyDescent="0.45">
      <c r="A869" s="391">
        <v>91611</v>
      </c>
      <c r="B869" s="390" t="s">
        <v>107</v>
      </c>
      <c r="C869" s="390" t="s">
        <v>2993</v>
      </c>
      <c r="D869" s="390" t="s">
        <v>1550</v>
      </c>
      <c r="E869" s="390" t="s">
        <v>430</v>
      </c>
      <c r="F869" s="390" t="s">
        <v>2007</v>
      </c>
      <c r="G869" s="390" t="s">
        <v>6741</v>
      </c>
    </row>
    <row r="870" spans="1:7" x14ac:dyDescent="0.45">
      <c r="A870" s="391">
        <v>91631</v>
      </c>
      <c r="B870" s="390" t="s">
        <v>4233</v>
      </c>
      <c r="C870" s="390" t="s">
        <v>6742</v>
      </c>
      <c r="D870" s="390" t="s">
        <v>6743</v>
      </c>
      <c r="E870" s="390" t="s">
        <v>695</v>
      </c>
      <c r="F870" s="390" t="s">
        <v>6744</v>
      </c>
      <c r="G870" s="390" t="s">
        <v>6745</v>
      </c>
    </row>
    <row r="871" spans="1:7" x14ac:dyDescent="0.45">
      <c r="A871" s="391">
        <v>91638</v>
      </c>
      <c r="B871" s="390" t="s">
        <v>1551</v>
      </c>
      <c r="C871" s="390" t="s">
        <v>6746</v>
      </c>
      <c r="D871" s="390" t="s">
        <v>3034</v>
      </c>
      <c r="E871" s="390" t="s">
        <v>695</v>
      </c>
      <c r="F871" s="390" t="s">
        <v>6747</v>
      </c>
      <c r="G871" s="390" t="s">
        <v>6748</v>
      </c>
    </row>
    <row r="872" spans="1:7" x14ac:dyDescent="0.45">
      <c r="A872" s="391">
        <v>91677</v>
      </c>
      <c r="B872" s="390" t="s">
        <v>632</v>
      </c>
      <c r="C872" s="390" t="s">
        <v>3182</v>
      </c>
      <c r="D872" s="390" t="s">
        <v>633</v>
      </c>
      <c r="E872" s="390" t="s">
        <v>624</v>
      </c>
      <c r="F872" s="390" t="s">
        <v>2134</v>
      </c>
      <c r="G872" s="390" t="s">
        <v>6749</v>
      </c>
    </row>
    <row r="873" spans="1:7" x14ac:dyDescent="0.45">
      <c r="A873" s="391">
        <v>91729</v>
      </c>
      <c r="B873" s="390" t="s">
        <v>4166</v>
      </c>
      <c r="C873" s="390" t="s">
        <v>1403</v>
      </c>
      <c r="D873" s="390" t="s">
        <v>1566</v>
      </c>
      <c r="E873" s="390" t="s">
        <v>430</v>
      </c>
      <c r="F873" s="390" t="s">
        <v>2016</v>
      </c>
      <c r="G873" s="390" t="s">
        <v>6750</v>
      </c>
    </row>
    <row r="874" spans="1:7" x14ac:dyDescent="0.45">
      <c r="A874" s="391">
        <v>91740</v>
      </c>
      <c r="B874" s="390" t="s">
        <v>4159</v>
      </c>
      <c r="C874" s="390" t="s">
        <v>6751</v>
      </c>
      <c r="D874" s="390" t="s">
        <v>6752</v>
      </c>
      <c r="E874" s="390" t="s">
        <v>679</v>
      </c>
      <c r="F874" s="390" t="s">
        <v>6753</v>
      </c>
      <c r="G874" s="390" t="s">
        <v>6754</v>
      </c>
    </row>
    <row r="875" spans="1:7" x14ac:dyDescent="0.45">
      <c r="A875" s="391">
        <v>91782</v>
      </c>
      <c r="B875" s="390" t="s">
        <v>4134</v>
      </c>
      <c r="C875" s="390" t="s">
        <v>6755</v>
      </c>
      <c r="D875" s="390" t="s">
        <v>6756</v>
      </c>
      <c r="E875" s="390" t="s">
        <v>624</v>
      </c>
      <c r="F875" s="390" t="s">
        <v>6757</v>
      </c>
      <c r="G875" s="390" t="s">
        <v>6758</v>
      </c>
    </row>
    <row r="876" spans="1:7" x14ac:dyDescent="0.45">
      <c r="A876" s="391">
        <v>91789</v>
      </c>
      <c r="B876" s="390" t="s">
        <v>4132</v>
      </c>
      <c r="C876" s="390" t="s">
        <v>6759</v>
      </c>
      <c r="D876" s="390" t="s">
        <v>6760</v>
      </c>
      <c r="E876" s="390" t="s">
        <v>432</v>
      </c>
      <c r="F876" s="390" t="s">
        <v>6761</v>
      </c>
      <c r="G876" s="390" t="s">
        <v>6762</v>
      </c>
    </row>
    <row r="877" spans="1:7" x14ac:dyDescent="0.45">
      <c r="A877" s="391">
        <v>91806</v>
      </c>
      <c r="B877" s="390" t="s">
        <v>3209</v>
      </c>
      <c r="C877" s="390" t="s">
        <v>3211</v>
      </c>
      <c r="D877" s="390" t="s">
        <v>660</v>
      </c>
      <c r="E877" s="390" t="s">
        <v>658</v>
      </c>
      <c r="F877" s="390" t="s">
        <v>3210</v>
      </c>
      <c r="G877" s="390" t="s">
        <v>6763</v>
      </c>
    </row>
    <row r="878" spans="1:7" x14ac:dyDescent="0.45">
      <c r="A878" s="391">
        <v>91826</v>
      </c>
      <c r="B878" s="390" t="s">
        <v>4111</v>
      </c>
      <c r="C878" s="390" t="s">
        <v>6764</v>
      </c>
      <c r="D878" s="390" t="s">
        <v>6765</v>
      </c>
      <c r="E878" s="390" t="s">
        <v>695</v>
      </c>
      <c r="F878" s="390" t="s">
        <v>6766</v>
      </c>
      <c r="G878" s="390" t="s">
        <v>6767</v>
      </c>
    </row>
    <row r="879" spans="1:7" x14ac:dyDescent="0.45">
      <c r="A879" s="391">
        <v>91837</v>
      </c>
      <c r="B879" s="390" t="s">
        <v>4104</v>
      </c>
      <c r="C879" s="390" t="s">
        <v>6768</v>
      </c>
      <c r="D879" s="390" t="s">
        <v>6769</v>
      </c>
      <c r="E879" s="390" t="s">
        <v>437</v>
      </c>
      <c r="F879" s="390" t="s">
        <v>6770</v>
      </c>
      <c r="G879" s="390" t="s">
        <v>6771</v>
      </c>
    </row>
    <row r="880" spans="1:7" x14ac:dyDescent="0.45">
      <c r="A880" s="391">
        <v>91840</v>
      </c>
      <c r="B880" s="390" t="s">
        <v>4101</v>
      </c>
      <c r="C880" s="390" t="s">
        <v>6772</v>
      </c>
      <c r="D880" s="390" t="s">
        <v>6773</v>
      </c>
      <c r="E880" s="390" t="s">
        <v>416</v>
      </c>
      <c r="F880" s="390" t="s">
        <v>6774</v>
      </c>
      <c r="G880" s="390" t="s">
        <v>6775</v>
      </c>
    </row>
    <row r="881" spans="1:7" x14ac:dyDescent="0.45">
      <c r="A881" s="391">
        <v>91842</v>
      </c>
      <c r="B881" s="390" t="s">
        <v>4099</v>
      </c>
      <c r="C881" s="390" t="s">
        <v>6776</v>
      </c>
      <c r="D881" s="390" t="s">
        <v>6777</v>
      </c>
      <c r="E881" s="390" t="s">
        <v>555</v>
      </c>
      <c r="F881" s="390" t="s">
        <v>6778</v>
      </c>
      <c r="G881" s="390" t="s">
        <v>6779</v>
      </c>
    </row>
    <row r="882" spans="1:7" x14ac:dyDescent="0.45">
      <c r="A882" s="391">
        <v>91861</v>
      </c>
      <c r="B882" s="390" t="s">
        <v>4086</v>
      </c>
      <c r="C882" s="390" t="s">
        <v>6780</v>
      </c>
      <c r="D882" s="390" t="s">
        <v>6781</v>
      </c>
      <c r="E882" s="390" t="s">
        <v>367</v>
      </c>
      <c r="F882" s="390" t="s">
        <v>6782</v>
      </c>
      <c r="G882" s="390" t="s">
        <v>6783</v>
      </c>
    </row>
    <row r="883" spans="1:7" x14ac:dyDescent="0.45">
      <c r="A883" s="391">
        <v>91879</v>
      </c>
      <c r="B883" s="390" t="s">
        <v>4076</v>
      </c>
      <c r="C883" s="390" t="s">
        <v>6784</v>
      </c>
      <c r="D883" s="390" t="s">
        <v>6785</v>
      </c>
      <c r="E883" s="390" t="s">
        <v>695</v>
      </c>
      <c r="F883" s="390" t="s">
        <v>6786</v>
      </c>
      <c r="G883" s="390" t="s">
        <v>6787</v>
      </c>
    </row>
    <row r="884" spans="1:7" x14ac:dyDescent="0.45">
      <c r="A884" s="391">
        <v>91889</v>
      </c>
      <c r="B884" s="390" t="s">
        <v>4071</v>
      </c>
      <c r="C884" s="390" t="s">
        <v>6788</v>
      </c>
      <c r="D884" s="390" t="s">
        <v>6789</v>
      </c>
      <c r="E884" s="390" t="s">
        <v>456</v>
      </c>
      <c r="F884" s="390" t="s">
        <v>6790</v>
      </c>
      <c r="G884" s="390" t="s">
        <v>6791</v>
      </c>
    </row>
    <row r="885" spans="1:7" x14ac:dyDescent="0.45">
      <c r="A885" s="391">
        <v>91890</v>
      </c>
      <c r="B885" s="390" t="s">
        <v>4070</v>
      </c>
      <c r="C885" s="390" t="s">
        <v>6792</v>
      </c>
      <c r="D885" s="390" t="s">
        <v>6793</v>
      </c>
      <c r="E885" s="390" t="s">
        <v>555</v>
      </c>
      <c r="F885" s="390" t="s">
        <v>6794</v>
      </c>
      <c r="G885" s="390" t="s">
        <v>6795</v>
      </c>
    </row>
    <row r="886" spans="1:7" x14ac:dyDescent="0.45">
      <c r="A886" s="391">
        <v>91914</v>
      </c>
      <c r="B886" s="390" t="s">
        <v>4052</v>
      </c>
      <c r="C886" s="390" t="s">
        <v>6796</v>
      </c>
      <c r="D886" s="390" t="s">
        <v>6797</v>
      </c>
      <c r="E886" s="390" t="s">
        <v>430</v>
      </c>
      <c r="F886" s="390" t="s">
        <v>6798</v>
      </c>
      <c r="G886" s="390" t="s">
        <v>6799</v>
      </c>
    </row>
    <row r="887" spans="1:7" x14ac:dyDescent="0.45">
      <c r="A887" s="391">
        <v>91992</v>
      </c>
      <c r="B887" s="390" t="s">
        <v>3993</v>
      </c>
      <c r="C887" s="390" t="s">
        <v>6800</v>
      </c>
      <c r="D887" s="390" t="s">
        <v>6801</v>
      </c>
      <c r="E887" s="390" t="s">
        <v>848</v>
      </c>
      <c r="F887" s="390" t="s">
        <v>6802</v>
      </c>
      <c r="G887" s="390" t="s">
        <v>6803</v>
      </c>
    </row>
    <row r="888" spans="1:7" x14ac:dyDescent="0.45">
      <c r="A888" s="391">
        <v>91999</v>
      </c>
      <c r="B888" s="390" t="s">
        <v>3986</v>
      </c>
      <c r="C888" s="390" t="s">
        <v>6804</v>
      </c>
      <c r="D888" s="390" t="s">
        <v>6805</v>
      </c>
      <c r="E888" s="390" t="s">
        <v>542</v>
      </c>
      <c r="F888" s="390" t="s">
        <v>6806</v>
      </c>
      <c r="G888" s="390" t="s">
        <v>6807</v>
      </c>
    </row>
    <row r="889" spans="1:7" x14ac:dyDescent="0.45">
      <c r="A889" s="391">
        <v>92031</v>
      </c>
      <c r="B889" s="390" t="s">
        <v>3959</v>
      </c>
      <c r="C889" s="390" t="s">
        <v>6808</v>
      </c>
      <c r="D889" s="390" t="s">
        <v>6809</v>
      </c>
      <c r="E889" s="390" t="s">
        <v>454</v>
      </c>
      <c r="F889" s="390" t="s">
        <v>6810</v>
      </c>
      <c r="G889" s="390" t="s">
        <v>6811</v>
      </c>
    </row>
    <row r="890" spans="1:7" x14ac:dyDescent="0.45">
      <c r="A890" s="391">
        <v>92034</v>
      </c>
      <c r="B890" s="390" t="s">
        <v>3956</v>
      </c>
      <c r="C890" s="390" t="s">
        <v>6812</v>
      </c>
      <c r="D890" s="390" t="s">
        <v>6813</v>
      </c>
      <c r="E890" s="390" t="s">
        <v>695</v>
      </c>
      <c r="F890" s="390" t="s">
        <v>6814</v>
      </c>
      <c r="G890" s="390" t="s">
        <v>6815</v>
      </c>
    </row>
    <row r="891" spans="1:7" x14ac:dyDescent="0.45">
      <c r="A891" s="391">
        <v>92053</v>
      </c>
      <c r="B891" s="390" t="s">
        <v>3943</v>
      </c>
      <c r="C891" s="390" t="s">
        <v>6816</v>
      </c>
      <c r="D891" s="390" t="s">
        <v>6817</v>
      </c>
      <c r="E891" s="390" t="s">
        <v>787</v>
      </c>
      <c r="F891" s="390" t="s">
        <v>6818</v>
      </c>
      <c r="G891" s="390" t="s">
        <v>6819</v>
      </c>
    </row>
    <row r="892" spans="1:7" x14ac:dyDescent="0.45">
      <c r="A892" s="391">
        <v>92077</v>
      </c>
      <c r="B892" s="390" t="s">
        <v>3928</v>
      </c>
      <c r="C892" s="390" t="s">
        <v>6820</v>
      </c>
      <c r="D892" s="390" t="s">
        <v>6821</v>
      </c>
      <c r="E892" s="390" t="s">
        <v>798</v>
      </c>
      <c r="F892" s="390" t="s">
        <v>6822</v>
      </c>
      <c r="G892" s="390" t="s">
        <v>6823</v>
      </c>
    </row>
    <row r="893" spans="1:7" x14ac:dyDescent="0.45">
      <c r="A893" s="391">
        <v>92087</v>
      </c>
      <c r="B893" s="390" t="s">
        <v>3920</v>
      </c>
      <c r="C893" s="390" t="s">
        <v>6824</v>
      </c>
      <c r="D893" s="390" t="s">
        <v>6825</v>
      </c>
      <c r="E893" s="390" t="s">
        <v>456</v>
      </c>
      <c r="F893" s="390" t="s">
        <v>6826</v>
      </c>
      <c r="G893" s="390" t="s">
        <v>6827</v>
      </c>
    </row>
    <row r="894" spans="1:7" x14ac:dyDescent="0.45">
      <c r="A894" s="391">
        <v>92103</v>
      </c>
      <c r="B894" s="390" t="s">
        <v>3908</v>
      </c>
      <c r="C894" s="390" t="s">
        <v>6828</v>
      </c>
      <c r="D894" s="390" t="s">
        <v>6829</v>
      </c>
      <c r="E894" s="390" t="s">
        <v>879</v>
      </c>
      <c r="F894" s="390" t="s">
        <v>6830</v>
      </c>
      <c r="G894" s="390" t="s">
        <v>6831</v>
      </c>
    </row>
    <row r="895" spans="1:7" x14ac:dyDescent="0.45">
      <c r="A895" s="391">
        <v>92133</v>
      </c>
      <c r="B895" s="390" t="s">
        <v>791</v>
      </c>
      <c r="C895" s="390" t="s">
        <v>3348</v>
      </c>
      <c r="D895" s="390" t="s">
        <v>792</v>
      </c>
      <c r="E895" s="390" t="s">
        <v>454</v>
      </c>
      <c r="F895" s="390" t="s">
        <v>2317</v>
      </c>
      <c r="G895" s="390" t="s">
        <v>6832</v>
      </c>
    </row>
    <row r="896" spans="1:7" x14ac:dyDescent="0.45">
      <c r="A896" s="391">
        <v>92138</v>
      </c>
      <c r="B896" s="390" t="s">
        <v>3883</v>
      </c>
      <c r="C896" s="390" t="s">
        <v>6833</v>
      </c>
      <c r="D896" s="390" t="s">
        <v>6834</v>
      </c>
      <c r="E896" s="390" t="s">
        <v>370</v>
      </c>
      <c r="F896" s="390" t="s">
        <v>6835</v>
      </c>
      <c r="G896" s="390" t="s">
        <v>6836</v>
      </c>
    </row>
    <row r="897" spans="1:7" x14ac:dyDescent="0.45">
      <c r="A897" s="391">
        <v>92150</v>
      </c>
      <c r="B897" s="390" t="s">
        <v>3874</v>
      </c>
      <c r="C897" s="390" t="s">
        <v>6837</v>
      </c>
      <c r="D897" s="390" t="s">
        <v>6838</v>
      </c>
      <c r="E897" s="390" t="s">
        <v>415</v>
      </c>
      <c r="F897" s="390" t="s">
        <v>6839</v>
      </c>
      <c r="G897" s="390" t="s">
        <v>6840</v>
      </c>
    </row>
    <row r="898" spans="1:7" x14ac:dyDescent="0.45">
      <c r="A898" s="391">
        <v>92151</v>
      </c>
      <c r="B898" s="390" t="s">
        <v>110</v>
      </c>
      <c r="C898" s="390" t="s">
        <v>3012</v>
      </c>
      <c r="D898" s="390" t="s">
        <v>520</v>
      </c>
      <c r="E898" s="390" t="s">
        <v>387</v>
      </c>
      <c r="F898" s="390" t="s">
        <v>2012</v>
      </c>
      <c r="G898" s="390" t="s">
        <v>6841</v>
      </c>
    </row>
    <row r="899" spans="1:7" x14ac:dyDescent="0.45">
      <c r="A899" s="391">
        <v>92166</v>
      </c>
      <c r="B899" s="390" t="s">
        <v>1894</v>
      </c>
      <c r="C899" s="390" t="s">
        <v>1896</v>
      </c>
      <c r="D899" s="390" t="s">
        <v>1607</v>
      </c>
      <c r="E899" s="390" t="s">
        <v>407</v>
      </c>
      <c r="F899" s="390" t="s">
        <v>1895</v>
      </c>
      <c r="G899" s="390" t="s">
        <v>6842</v>
      </c>
    </row>
    <row r="900" spans="1:7" x14ac:dyDescent="0.45">
      <c r="A900" s="391">
        <v>92168</v>
      </c>
      <c r="B900" s="390" t="s">
        <v>41</v>
      </c>
      <c r="C900" s="390" t="s">
        <v>2848</v>
      </c>
      <c r="D900" s="390" t="s">
        <v>392</v>
      </c>
      <c r="E900" s="390" t="s">
        <v>375</v>
      </c>
      <c r="F900" s="390" t="s">
        <v>1874</v>
      </c>
      <c r="G900" s="390" t="s">
        <v>6843</v>
      </c>
    </row>
    <row r="901" spans="1:7" x14ac:dyDescent="0.45">
      <c r="A901" s="391">
        <v>92180</v>
      </c>
      <c r="B901" s="390" t="s">
        <v>3852</v>
      </c>
      <c r="C901" s="390" t="s">
        <v>6844</v>
      </c>
      <c r="D901" s="390" t="s">
        <v>6845</v>
      </c>
      <c r="E901" s="390" t="s">
        <v>848</v>
      </c>
      <c r="F901" s="390" t="s">
        <v>6846</v>
      </c>
      <c r="G901" s="390" t="s">
        <v>6847</v>
      </c>
    </row>
    <row r="902" spans="1:7" x14ac:dyDescent="0.45">
      <c r="A902" s="391">
        <v>92203</v>
      </c>
      <c r="B902" s="390" t="s">
        <v>1733</v>
      </c>
      <c r="C902" s="390" t="s">
        <v>6848</v>
      </c>
      <c r="D902" s="390" t="s">
        <v>6849</v>
      </c>
      <c r="E902" s="390" t="s">
        <v>415</v>
      </c>
      <c r="F902" s="390" t="s">
        <v>6850</v>
      </c>
      <c r="G902" s="390" t="s">
        <v>6851</v>
      </c>
    </row>
    <row r="903" spans="1:7" x14ac:dyDescent="0.45">
      <c r="A903" s="391">
        <v>92229</v>
      </c>
      <c r="B903" s="390" t="s">
        <v>464</v>
      </c>
      <c r="C903" s="390" t="s">
        <v>2935</v>
      </c>
      <c r="D903" s="390" t="s">
        <v>465</v>
      </c>
      <c r="E903" s="390" t="s">
        <v>407</v>
      </c>
      <c r="F903" s="390" t="s">
        <v>1952</v>
      </c>
      <c r="G903" s="390" t="s">
        <v>6852</v>
      </c>
    </row>
    <row r="904" spans="1:7" x14ac:dyDescent="0.45">
      <c r="A904" s="391">
        <v>92235</v>
      </c>
      <c r="B904" s="390" t="s">
        <v>3814</v>
      </c>
      <c r="C904" s="390" t="s">
        <v>6853</v>
      </c>
      <c r="D904" s="390" t="s">
        <v>6854</v>
      </c>
      <c r="E904" s="390" t="s">
        <v>430</v>
      </c>
      <c r="F904" s="390" t="s">
        <v>6855</v>
      </c>
      <c r="G904" s="390" t="s">
        <v>6856</v>
      </c>
    </row>
    <row r="905" spans="1:7" x14ac:dyDescent="0.45">
      <c r="A905" s="391">
        <v>92267</v>
      </c>
      <c r="B905" s="390" t="s">
        <v>3787</v>
      </c>
      <c r="C905" s="390" t="s">
        <v>6857</v>
      </c>
      <c r="D905" s="390" t="s">
        <v>6858</v>
      </c>
      <c r="E905" s="390" t="s">
        <v>430</v>
      </c>
      <c r="F905" s="390" t="s">
        <v>6859</v>
      </c>
      <c r="G905" s="390" t="s">
        <v>6860</v>
      </c>
    </row>
    <row r="906" spans="1:7" x14ac:dyDescent="0.45">
      <c r="A906" s="391">
        <v>92277</v>
      </c>
      <c r="B906" s="390" t="s">
        <v>46</v>
      </c>
      <c r="C906" s="390" t="s">
        <v>2866</v>
      </c>
      <c r="D906" s="390" t="s">
        <v>398</v>
      </c>
      <c r="E906" s="390" t="s">
        <v>378</v>
      </c>
      <c r="F906" s="390" t="s">
        <v>1883</v>
      </c>
      <c r="G906" s="390" t="s">
        <v>6861</v>
      </c>
    </row>
    <row r="907" spans="1:7" x14ac:dyDescent="0.45">
      <c r="A907" s="391">
        <v>92297</v>
      </c>
      <c r="B907" s="390" t="s">
        <v>3763</v>
      </c>
      <c r="C907" s="390" t="s">
        <v>6862</v>
      </c>
      <c r="D907" s="390" t="s">
        <v>6863</v>
      </c>
      <c r="E907" s="390" t="s">
        <v>456</v>
      </c>
      <c r="F907" s="390" t="s">
        <v>6864</v>
      </c>
      <c r="G907" s="390" t="s">
        <v>6865</v>
      </c>
    </row>
    <row r="908" spans="1:7" x14ac:dyDescent="0.45">
      <c r="A908" s="391">
        <v>92302</v>
      </c>
      <c r="B908" s="390" t="s">
        <v>599</v>
      </c>
      <c r="C908" s="390" t="s">
        <v>3112</v>
      </c>
      <c r="D908" s="390" t="s">
        <v>600</v>
      </c>
      <c r="E908" s="390" t="s">
        <v>432</v>
      </c>
      <c r="F908" s="390" t="s">
        <v>2104</v>
      </c>
      <c r="G908" s="390" t="s">
        <v>6866</v>
      </c>
    </row>
    <row r="909" spans="1:7" x14ac:dyDescent="0.45">
      <c r="A909" s="391">
        <v>92306</v>
      </c>
      <c r="B909" s="390" t="s">
        <v>3536</v>
      </c>
      <c r="C909" s="390" t="s">
        <v>6867</v>
      </c>
      <c r="D909" s="390" t="s">
        <v>6868</v>
      </c>
      <c r="E909" s="390" t="s">
        <v>695</v>
      </c>
      <c r="F909" s="390" t="s">
        <v>6869</v>
      </c>
      <c r="G909" s="390" t="s">
        <v>6870</v>
      </c>
    </row>
    <row r="910" spans="1:7" x14ac:dyDescent="0.45">
      <c r="A910" s="391">
        <v>92315</v>
      </c>
      <c r="B910" s="390" t="s">
        <v>3750</v>
      </c>
      <c r="C910" s="390" t="s">
        <v>6871</v>
      </c>
      <c r="D910" s="390" t="s">
        <v>6872</v>
      </c>
      <c r="E910" s="390" t="s">
        <v>610</v>
      </c>
      <c r="F910" s="390" t="s">
        <v>6873</v>
      </c>
      <c r="G910" s="390" t="s">
        <v>6874</v>
      </c>
    </row>
    <row r="911" spans="1:7" x14ac:dyDescent="0.45">
      <c r="A911" s="391">
        <v>92327</v>
      </c>
      <c r="B911" s="390" t="s">
        <v>3743</v>
      </c>
      <c r="C911" s="390" t="s">
        <v>6875</v>
      </c>
      <c r="D911" s="390" t="s">
        <v>6876</v>
      </c>
      <c r="E911" s="390" t="s">
        <v>456</v>
      </c>
      <c r="F911" s="390" t="s">
        <v>6877</v>
      </c>
      <c r="G911" s="390" t="s">
        <v>6878</v>
      </c>
    </row>
    <row r="912" spans="1:7" x14ac:dyDescent="0.45">
      <c r="A912" s="391">
        <v>92337</v>
      </c>
      <c r="B912" s="390" t="s">
        <v>3734</v>
      </c>
      <c r="C912" s="390" t="s">
        <v>6879</v>
      </c>
      <c r="D912" s="390" t="s">
        <v>6880</v>
      </c>
      <c r="E912" s="390" t="s">
        <v>430</v>
      </c>
      <c r="F912" s="390" t="s">
        <v>6881</v>
      </c>
      <c r="G912" s="390" t="s">
        <v>6882</v>
      </c>
    </row>
    <row r="913" spans="1:7" x14ac:dyDescent="0.45">
      <c r="A913" s="391">
        <v>92370</v>
      </c>
      <c r="B913" s="390" t="s">
        <v>3706</v>
      </c>
      <c r="C913" s="390" t="s">
        <v>6883</v>
      </c>
      <c r="D913" s="390" t="s">
        <v>6884</v>
      </c>
      <c r="E913" s="390" t="s">
        <v>555</v>
      </c>
      <c r="F913" s="390" t="s">
        <v>6885</v>
      </c>
      <c r="G913" s="390" t="s">
        <v>6886</v>
      </c>
    </row>
    <row r="914" spans="1:7" x14ac:dyDescent="0.45">
      <c r="A914" s="391">
        <v>92379</v>
      </c>
      <c r="B914" s="390" t="s">
        <v>3698</v>
      </c>
      <c r="C914" s="390" t="s">
        <v>6887</v>
      </c>
      <c r="D914" s="390" t="s">
        <v>6888</v>
      </c>
      <c r="E914" s="390" t="s">
        <v>679</v>
      </c>
      <c r="F914" s="390" t="s">
        <v>6889</v>
      </c>
      <c r="G914" s="390" t="s">
        <v>6890</v>
      </c>
    </row>
    <row r="915" spans="1:7" x14ac:dyDescent="0.45">
      <c r="A915" s="391">
        <v>92387</v>
      </c>
      <c r="B915" s="390" t="s">
        <v>3692</v>
      </c>
      <c r="C915" s="390" t="s">
        <v>6891</v>
      </c>
      <c r="D915" s="390" t="s">
        <v>6892</v>
      </c>
      <c r="E915" s="390" t="s">
        <v>711</v>
      </c>
      <c r="F915" s="390" t="s">
        <v>6893</v>
      </c>
      <c r="G915" s="390" t="s">
        <v>6894</v>
      </c>
    </row>
    <row r="916" spans="1:7" x14ac:dyDescent="0.45">
      <c r="A916" s="391">
        <v>92420</v>
      </c>
      <c r="B916" s="390" t="s">
        <v>161</v>
      </c>
      <c r="C916" s="390" t="s">
        <v>1421</v>
      </c>
      <c r="D916" s="390" t="s">
        <v>2105</v>
      </c>
      <c r="E916" s="390" t="s">
        <v>432</v>
      </c>
      <c r="F916" s="390" t="s">
        <v>2106</v>
      </c>
      <c r="G916" s="390" t="s">
        <v>6895</v>
      </c>
    </row>
    <row r="917" spans="1:7" x14ac:dyDescent="0.45">
      <c r="A917" s="391">
        <v>92430</v>
      </c>
      <c r="B917" s="390" t="s">
        <v>3654</v>
      </c>
      <c r="C917" s="390" t="s">
        <v>6896</v>
      </c>
      <c r="D917" s="390" t="s">
        <v>6897</v>
      </c>
      <c r="E917" s="390" t="s">
        <v>864</v>
      </c>
      <c r="F917" s="390" t="s">
        <v>6898</v>
      </c>
      <c r="G917" s="390" t="s">
        <v>6899</v>
      </c>
    </row>
    <row r="918" spans="1:7" x14ac:dyDescent="0.45">
      <c r="A918" s="391">
        <v>92431</v>
      </c>
      <c r="B918" s="390" t="s">
        <v>3653</v>
      </c>
      <c r="C918" s="390" t="s">
        <v>6900</v>
      </c>
      <c r="D918" s="390" t="s">
        <v>6901</v>
      </c>
      <c r="E918" s="390" t="s">
        <v>848</v>
      </c>
      <c r="F918" s="390" t="s">
        <v>6902</v>
      </c>
      <c r="G918" s="390" t="s">
        <v>6903</v>
      </c>
    </row>
    <row r="919" spans="1:7" x14ac:dyDescent="0.45">
      <c r="A919" s="391">
        <v>92437</v>
      </c>
      <c r="B919" s="390" t="s">
        <v>3647</v>
      </c>
      <c r="C919" s="390" t="s">
        <v>6904</v>
      </c>
      <c r="D919" s="390" t="s">
        <v>6880</v>
      </c>
      <c r="E919" s="390" t="s">
        <v>430</v>
      </c>
      <c r="F919" s="390" t="s">
        <v>6905</v>
      </c>
      <c r="G919" s="390" t="s">
        <v>6906</v>
      </c>
    </row>
    <row r="920" spans="1:7" x14ac:dyDescent="0.45">
      <c r="A920" s="391">
        <v>92441</v>
      </c>
      <c r="B920" s="390" t="s">
        <v>1446</v>
      </c>
      <c r="C920" s="390" t="s">
        <v>2978</v>
      </c>
      <c r="D920" s="390" t="s">
        <v>1445</v>
      </c>
      <c r="E920" s="390" t="s">
        <v>430</v>
      </c>
      <c r="F920" s="390" t="s">
        <v>2977</v>
      </c>
      <c r="G920" s="390" t="s">
        <v>6907</v>
      </c>
    </row>
    <row r="921" spans="1:7" x14ac:dyDescent="0.45">
      <c r="A921" s="391">
        <v>92446</v>
      </c>
      <c r="B921" s="390" t="s">
        <v>3639</v>
      </c>
      <c r="C921" s="390" t="s">
        <v>6908</v>
      </c>
      <c r="D921" s="390" t="s">
        <v>6909</v>
      </c>
      <c r="E921" s="390" t="s">
        <v>711</v>
      </c>
      <c r="F921" s="390" t="s">
        <v>6910</v>
      </c>
      <c r="G921" s="390" t="s">
        <v>6911</v>
      </c>
    </row>
    <row r="922" spans="1:7" x14ac:dyDescent="0.45">
      <c r="A922" s="391">
        <v>92458</v>
      </c>
      <c r="B922" s="390" t="s">
        <v>3629</v>
      </c>
      <c r="C922" s="390" t="s">
        <v>6912</v>
      </c>
      <c r="D922" s="390" t="s">
        <v>6913</v>
      </c>
      <c r="E922" s="390" t="s">
        <v>370</v>
      </c>
      <c r="F922" s="390" t="s">
        <v>6914</v>
      </c>
      <c r="G922" s="390" t="s">
        <v>6915</v>
      </c>
    </row>
    <row r="923" spans="1:7" x14ac:dyDescent="0.45">
      <c r="A923" s="391">
        <v>92459</v>
      </c>
      <c r="B923" s="390" t="s">
        <v>3628</v>
      </c>
      <c r="C923" s="390" t="s">
        <v>6916</v>
      </c>
      <c r="D923" s="390" t="s">
        <v>6917</v>
      </c>
      <c r="E923" s="390" t="s">
        <v>430</v>
      </c>
      <c r="F923" s="390" t="s">
        <v>6918</v>
      </c>
      <c r="G923" s="390" t="s">
        <v>6919</v>
      </c>
    </row>
    <row r="924" spans="1:7" x14ac:dyDescent="0.45">
      <c r="A924" s="391">
        <v>92477</v>
      </c>
      <c r="B924" s="390" t="s">
        <v>3612</v>
      </c>
      <c r="C924" s="390" t="s">
        <v>6920</v>
      </c>
      <c r="D924" s="390" t="s">
        <v>6921</v>
      </c>
      <c r="E924" s="390" t="s">
        <v>456</v>
      </c>
      <c r="F924" s="390" t="s">
        <v>6922</v>
      </c>
      <c r="G924" s="390" t="s">
        <v>6923</v>
      </c>
    </row>
    <row r="925" spans="1:7" x14ac:dyDescent="0.45">
      <c r="A925" s="391">
        <v>92480</v>
      </c>
      <c r="B925" s="390" t="s">
        <v>3609</v>
      </c>
      <c r="C925" s="390" t="s">
        <v>6924</v>
      </c>
      <c r="D925" s="390" t="s">
        <v>1594</v>
      </c>
      <c r="E925" s="390" t="s">
        <v>695</v>
      </c>
      <c r="F925" s="390" t="s">
        <v>6925</v>
      </c>
      <c r="G925" s="390" t="s">
        <v>6926</v>
      </c>
    </row>
    <row r="926" spans="1:7" x14ac:dyDescent="0.45">
      <c r="A926" s="391">
        <v>92492</v>
      </c>
      <c r="B926" s="390" t="s">
        <v>3597</v>
      </c>
      <c r="C926" s="390" t="s">
        <v>6927</v>
      </c>
      <c r="D926" s="390" t="s">
        <v>6928</v>
      </c>
      <c r="E926" s="390" t="s">
        <v>892</v>
      </c>
      <c r="F926" s="390" t="s">
        <v>6929</v>
      </c>
      <c r="G926" s="390" t="s">
        <v>6930</v>
      </c>
    </row>
    <row r="927" spans="1:7" x14ac:dyDescent="0.45">
      <c r="A927" s="391">
        <v>91128</v>
      </c>
      <c r="B927" s="390" t="s">
        <v>154</v>
      </c>
      <c r="C927" s="390" t="s">
        <v>3129</v>
      </c>
      <c r="D927" s="390" t="s">
        <v>589</v>
      </c>
      <c r="E927" s="390" t="s">
        <v>555</v>
      </c>
      <c r="F927" s="390" t="s">
        <v>2091</v>
      </c>
      <c r="G927" s="390" t="s">
        <v>6931</v>
      </c>
    </row>
    <row r="928" spans="1:7" x14ac:dyDescent="0.45">
      <c r="A928" s="391">
        <v>91139</v>
      </c>
      <c r="B928" s="390" t="s">
        <v>4423</v>
      </c>
      <c r="C928" s="390" t="s">
        <v>6932</v>
      </c>
      <c r="D928" s="390" t="s">
        <v>6933</v>
      </c>
      <c r="E928" s="390" t="s">
        <v>798</v>
      </c>
      <c r="F928" s="390" t="s">
        <v>6934</v>
      </c>
      <c r="G928" s="390" t="s">
        <v>5822</v>
      </c>
    </row>
    <row r="929" spans="1:7" x14ac:dyDescent="0.45">
      <c r="A929" s="391">
        <v>91156</v>
      </c>
      <c r="B929" s="390" t="s">
        <v>37</v>
      </c>
      <c r="C929" s="390" t="s">
        <v>1405</v>
      </c>
      <c r="D929" s="390" t="s">
        <v>386</v>
      </c>
      <c r="E929" s="390" t="s">
        <v>387</v>
      </c>
      <c r="F929" s="390" t="s">
        <v>1854</v>
      </c>
      <c r="G929" s="390" t="s">
        <v>6935</v>
      </c>
    </row>
    <row r="930" spans="1:7" x14ac:dyDescent="0.45">
      <c r="A930" s="391">
        <v>91157</v>
      </c>
      <c r="B930" s="390" t="s">
        <v>380</v>
      </c>
      <c r="C930" s="390" t="s">
        <v>2840</v>
      </c>
      <c r="D930" s="390" t="s">
        <v>381</v>
      </c>
      <c r="E930" s="390" t="s">
        <v>370</v>
      </c>
      <c r="F930" s="390" t="s">
        <v>1855</v>
      </c>
      <c r="G930" s="390" t="s">
        <v>6936</v>
      </c>
    </row>
    <row r="931" spans="1:7" x14ac:dyDescent="0.45">
      <c r="A931" s="391">
        <v>91165</v>
      </c>
      <c r="B931" s="390" t="s">
        <v>871</v>
      </c>
      <c r="C931" s="390" t="s">
        <v>1437</v>
      </c>
      <c r="D931" s="390" t="s">
        <v>872</v>
      </c>
      <c r="E931" s="390" t="s">
        <v>860</v>
      </c>
      <c r="F931" s="390" t="s">
        <v>2377</v>
      </c>
      <c r="G931" s="390" t="s">
        <v>6937</v>
      </c>
    </row>
    <row r="932" spans="1:7" x14ac:dyDescent="0.45">
      <c r="A932" s="391">
        <v>91171</v>
      </c>
      <c r="B932" s="390" t="s">
        <v>627</v>
      </c>
      <c r="C932" s="390" t="s">
        <v>3179</v>
      </c>
      <c r="D932" s="390" t="s">
        <v>628</v>
      </c>
      <c r="E932" s="390" t="s">
        <v>624</v>
      </c>
      <c r="F932" s="390" t="s">
        <v>2131</v>
      </c>
      <c r="G932" s="390" t="s">
        <v>6938</v>
      </c>
    </row>
    <row r="933" spans="1:7" x14ac:dyDescent="0.45">
      <c r="A933" s="391">
        <v>91180</v>
      </c>
      <c r="B933" s="390" t="s">
        <v>4412</v>
      </c>
      <c r="C933" s="390" t="s">
        <v>6939</v>
      </c>
      <c r="D933" s="390" t="s">
        <v>6940</v>
      </c>
      <c r="E933" s="390" t="s">
        <v>711</v>
      </c>
      <c r="F933" s="390" t="s">
        <v>6941</v>
      </c>
      <c r="G933" s="390" t="s">
        <v>6942</v>
      </c>
    </row>
    <row r="934" spans="1:7" x14ac:dyDescent="0.45">
      <c r="A934" s="391">
        <v>91181</v>
      </c>
      <c r="B934" s="390" t="s">
        <v>262</v>
      </c>
      <c r="C934" s="390" t="s">
        <v>3340</v>
      </c>
      <c r="D934" s="390" t="s">
        <v>786</v>
      </c>
      <c r="E934" s="390" t="s">
        <v>787</v>
      </c>
      <c r="F934" s="390" t="s">
        <v>2307</v>
      </c>
      <c r="G934" s="390" t="s">
        <v>6943</v>
      </c>
    </row>
    <row r="935" spans="1:7" x14ac:dyDescent="0.45">
      <c r="A935" s="391">
        <v>91199</v>
      </c>
      <c r="B935" s="390" t="s">
        <v>32</v>
      </c>
      <c r="C935" s="390" t="s">
        <v>2841</v>
      </c>
      <c r="D935" s="390" t="s">
        <v>376</v>
      </c>
      <c r="E935" s="390" t="s">
        <v>375</v>
      </c>
      <c r="F935" s="390" t="s">
        <v>1857</v>
      </c>
      <c r="G935" s="390" t="s">
        <v>6944</v>
      </c>
    </row>
    <row r="936" spans="1:7" x14ac:dyDescent="0.45">
      <c r="A936" s="391">
        <v>91242</v>
      </c>
      <c r="B936" s="390" t="s">
        <v>4394</v>
      </c>
      <c r="C936" s="390" t="s">
        <v>6945</v>
      </c>
      <c r="D936" s="390" t="s">
        <v>6946</v>
      </c>
      <c r="E936" s="390" t="s">
        <v>426</v>
      </c>
      <c r="F936" s="390" t="s">
        <v>6947</v>
      </c>
      <c r="G936" s="390" t="s">
        <v>6948</v>
      </c>
    </row>
    <row r="937" spans="1:7" x14ac:dyDescent="0.45">
      <c r="A937" s="391">
        <v>91262</v>
      </c>
      <c r="B937" s="390" t="s">
        <v>772</v>
      </c>
      <c r="C937" s="390" t="s">
        <v>3276</v>
      </c>
      <c r="D937" s="390" t="s">
        <v>773</v>
      </c>
      <c r="E937" s="390" t="s">
        <v>695</v>
      </c>
      <c r="F937" s="390" t="s">
        <v>2279</v>
      </c>
      <c r="G937" s="390" t="s">
        <v>6949</v>
      </c>
    </row>
    <row r="938" spans="1:7" x14ac:dyDescent="0.45">
      <c r="A938" s="391">
        <v>91315</v>
      </c>
      <c r="B938" s="390" t="s">
        <v>4377</v>
      </c>
      <c r="C938" s="390" t="s">
        <v>6950</v>
      </c>
      <c r="D938" s="390" t="s">
        <v>6951</v>
      </c>
      <c r="E938" s="390" t="s">
        <v>430</v>
      </c>
      <c r="F938" s="390" t="s">
        <v>6952</v>
      </c>
      <c r="G938" s="390" t="s">
        <v>6953</v>
      </c>
    </row>
    <row r="939" spans="1:7" x14ac:dyDescent="0.45">
      <c r="A939" s="391">
        <v>91321</v>
      </c>
      <c r="B939" s="390" t="s">
        <v>466</v>
      </c>
      <c r="C939" s="390" t="s">
        <v>2933</v>
      </c>
      <c r="D939" s="390" t="s">
        <v>467</v>
      </c>
      <c r="E939" s="390" t="s">
        <v>430</v>
      </c>
      <c r="F939" s="390" t="s">
        <v>1948</v>
      </c>
      <c r="G939" s="390" t="s">
        <v>6954</v>
      </c>
    </row>
    <row r="940" spans="1:7" x14ac:dyDescent="0.45">
      <c r="A940" s="391">
        <v>91340</v>
      </c>
      <c r="B940" s="390" t="s">
        <v>4371</v>
      </c>
      <c r="C940" s="390" t="s">
        <v>6955</v>
      </c>
      <c r="D940" s="390" t="s">
        <v>6956</v>
      </c>
      <c r="E940" s="390" t="s">
        <v>426</v>
      </c>
      <c r="F940" s="390" t="s">
        <v>6957</v>
      </c>
      <c r="G940" s="390" t="s">
        <v>6958</v>
      </c>
    </row>
    <row r="941" spans="1:7" x14ac:dyDescent="0.45">
      <c r="A941" s="391">
        <v>91368</v>
      </c>
      <c r="B941" s="390" t="s">
        <v>1521</v>
      </c>
      <c r="C941" s="390" t="s">
        <v>3296</v>
      </c>
      <c r="D941" s="390" t="s">
        <v>1520</v>
      </c>
      <c r="E941" s="390" t="s">
        <v>711</v>
      </c>
      <c r="F941" s="390" t="s">
        <v>2235</v>
      </c>
      <c r="G941" s="390" t="s">
        <v>2698</v>
      </c>
    </row>
    <row r="942" spans="1:7" x14ac:dyDescent="0.45">
      <c r="A942" s="391">
        <v>91377</v>
      </c>
      <c r="B942" s="390" t="s">
        <v>64</v>
      </c>
      <c r="C942" s="390" t="s">
        <v>2902</v>
      </c>
      <c r="D942" s="390" t="s">
        <v>1921</v>
      </c>
      <c r="E942" s="390" t="s">
        <v>415</v>
      </c>
      <c r="F942" s="390" t="s">
        <v>1922</v>
      </c>
      <c r="G942" s="390" t="s">
        <v>2523</v>
      </c>
    </row>
    <row r="943" spans="1:7" x14ac:dyDescent="0.45">
      <c r="A943" s="391">
        <v>91412</v>
      </c>
      <c r="B943" s="390" t="s">
        <v>284</v>
      </c>
      <c r="C943" s="390" t="s">
        <v>1361</v>
      </c>
      <c r="D943" s="390" t="s">
        <v>831</v>
      </c>
      <c r="E943" s="390" t="s">
        <v>793</v>
      </c>
      <c r="F943" s="390" t="s">
        <v>2339</v>
      </c>
      <c r="G943" s="390" t="s">
        <v>6959</v>
      </c>
    </row>
    <row r="944" spans="1:7" x14ac:dyDescent="0.45">
      <c r="A944" s="391">
        <v>91413</v>
      </c>
      <c r="B944" s="390" t="s">
        <v>292</v>
      </c>
      <c r="C944" s="390" t="s">
        <v>3385</v>
      </c>
      <c r="D944" s="390" t="s">
        <v>842</v>
      </c>
      <c r="E944" s="390" t="s">
        <v>840</v>
      </c>
      <c r="F944" s="390" t="s">
        <v>2357</v>
      </c>
      <c r="G944" s="390" t="s">
        <v>6960</v>
      </c>
    </row>
    <row r="945" spans="1:7" x14ac:dyDescent="0.45">
      <c r="A945" s="391">
        <v>91421</v>
      </c>
      <c r="B945" s="390" t="s">
        <v>4339</v>
      </c>
      <c r="C945" s="390" t="s">
        <v>6961</v>
      </c>
      <c r="D945" s="390" t="s">
        <v>6962</v>
      </c>
      <c r="E945" s="390" t="s">
        <v>892</v>
      </c>
      <c r="F945" s="390" t="s">
        <v>6963</v>
      </c>
      <c r="G945" s="390" t="s">
        <v>6964</v>
      </c>
    </row>
    <row r="946" spans="1:7" x14ac:dyDescent="0.45">
      <c r="A946" s="391">
        <v>91464</v>
      </c>
      <c r="B946" s="390" t="s">
        <v>596</v>
      </c>
      <c r="C946" s="390" t="s">
        <v>3107</v>
      </c>
      <c r="D946" s="390" t="s">
        <v>597</v>
      </c>
      <c r="E946" s="390" t="s">
        <v>432</v>
      </c>
      <c r="F946" s="390" t="s">
        <v>2102</v>
      </c>
      <c r="G946" s="390" t="s">
        <v>6965</v>
      </c>
    </row>
    <row r="947" spans="1:7" x14ac:dyDescent="0.45">
      <c r="A947" s="391">
        <v>91579</v>
      </c>
      <c r="B947" s="390" t="s">
        <v>4258</v>
      </c>
      <c r="C947" s="390" t="s">
        <v>6966</v>
      </c>
      <c r="D947" s="390" t="s">
        <v>6967</v>
      </c>
      <c r="E947" s="390" t="s">
        <v>848</v>
      </c>
      <c r="F947" s="390" t="s">
        <v>6968</v>
      </c>
      <c r="G947" s="390" t="s">
        <v>6969</v>
      </c>
    </row>
    <row r="948" spans="1:7" x14ac:dyDescent="0.45">
      <c r="A948" s="391">
        <v>91586</v>
      </c>
      <c r="B948" s="390" t="s">
        <v>170</v>
      </c>
      <c r="C948" s="390" t="s">
        <v>3093</v>
      </c>
      <c r="D948" s="390" t="s">
        <v>3091</v>
      </c>
      <c r="E948" s="390" t="s">
        <v>610</v>
      </c>
      <c r="F948" s="390" t="s">
        <v>3092</v>
      </c>
      <c r="G948" s="390" t="s">
        <v>6970</v>
      </c>
    </row>
    <row r="949" spans="1:7" x14ac:dyDescent="0.45">
      <c r="A949" s="391">
        <v>91596</v>
      </c>
      <c r="B949" s="390" t="s">
        <v>191</v>
      </c>
      <c r="C949" s="390" t="s">
        <v>1372</v>
      </c>
      <c r="D949" s="390" t="s">
        <v>1548</v>
      </c>
      <c r="E949" s="390" t="s">
        <v>456</v>
      </c>
      <c r="F949" s="390" t="s">
        <v>3165</v>
      </c>
      <c r="G949" s="390" t="s">
        <v>2653</v>
      </c>
    </row>
    <row r="950" spans="1:7" x14ac:dyDescent="0.45">
      <c r="A950" s="391">
        <v>91598</v>
      </c>
      <c r="B950" s="390" t="s">
        <v>4252</v>
      </c>
      <c r="C950" s="390" t="s">
        <v>6971</v>
      </c>
      <c r="D950" s="390" t="s">
        <v>6972</v>
      </c>
      <c r="E950" s="390" t="s">
        <v>456</v>
      </c>
      <c r="F950" s="390" t="s">
        <v>6973</v>
      </c>
      <c r="G950" s="390" t="s">
        <v>6974</v>
      </c>
    </row>
    <row r="951" spans="1:7" x14ac:dyDescent="0.45">
      <c r="A951" s="391">
        <v>91604</v>
      </c>
      <c r="B951" s="390" t="s">
        <v>130</v>
      </c>
      <c r="C951" s="390" t="s">
        <v>2956</v>
      </c>
      <c r="D951" s="390" t="s">
        <v>2051</v>
      </c>
      <c r="E951" s="390" t="s">
        <v>430</v>
      </c>
      <c r="F951" s="390" t="s">
        <v>2052</v>
      </c>
      <c r="G951" s="390" t="s">
        <v>6975</v>
      </c>
    </row>
    <row r="952" spans="1:7" x14ac:dyDescent="0.45">
      <c r="A952" s="391">
        <v>91622</v>
      </c>
      <c r="B952" s="390" t="s">
        <v>4235</v>
      </c>
      <c r="C952" s="390" t="s">
        <v>6976</v>
      </c>
      <c r="D952" s="390" t="s">
        <v>6928</v>
      </c>
      <c r="E952" s="390" t="s">
        <v>892</v>
      </c>
      <c r="F952" s="390" t="s">
        <v>6977</v>
      </c>
      <c r="G952" s="390" t="s">
        <v>6978</v>
      </c>
    </row>
    <row r="953" spans="1:7" x14ac:dyDescent="0.45">
      <c r="A953" s="391">
        <v>91632</v>
      </c>
      <c r="B953" s="390" t="s">
        <v>4232</v>
      </c>
      <c r="C953" s="390" t="s">
        <v>6979</v>
      </c>
      <c r="D953" s="390" t="s">
        <v>6980</v>
      </c>
      <c r="E953" s="390" t="s">
        <v>655</v>
      </c>
      <c r="F953" s="390" t="s">
        <v>6981</v>
      </c>
      <c r="G953" s="390" t="s">
        <v>6982</v>
      </c>
    </row>
    <row r="954" spans="1:7" x14ac:dyDescent="0.45">
      <c r="A954" s="391">
        <v>91649</v>
      </c>
      <c r="B954" s="390" t="s">
        <v>1553</v>
      </c>
      <c r="C954" s="390" t="s">
        <v>3321</v>
      </c>
      <c r="D954" s="390" t="s">
        <v>1552</v>
      </c>
      <c r="E954" s="390" t="s">
        <v>793</v>
      </c>
      <c r="F954" s="390" t="s">
        <v>2355</v>
      </c>
      <c r="G954" s="390" t="s">
        <v>6983</v>
      </c>
    </row>
    <row r="955" spans="1:7" x14ac:dyDescent="0.45">
      <c r="A955" s="391">
        <v>91660</v>
      </c>
      <c r="B955" s="390" t="s">
        <v>4210</v>
      </c>
      <c r="C955" s="390" t="s">
        <v>3042</v>
      </c>
      <c r="D955" s="390" t="s">
        <v>3040</v>
      </c>
      <c r="E955" s="390" t="s">
        <v>430</v>
      </c>
      <c r="F955" s="390" t="s">
        <v>3041</v>
      </c>
      <c r="G955" s="390" t="s">
        <v>2590</v>
      </c>
    </row>
    <row r="956" spans="1:7" x14ac:dyDescent="0.45">
      <c r="A956" s="391">
        <v>91668</v>
      </c>
      <c r="B956" s="390" t="s">
        <v>4205</v>
      </c>
      <c r="C956" s="390" t="s">
        <v>6984</v>
      </c>
      <c r="D956" s="390" t="s">
        <v>6985</v>
      </c>
      <c r="E956" s="390" t="s">
        <v>407</v>
      </c>
      <c r="F956" s="390" t="s">
        <v>6986</v>
      </c>
      <c r="G956" s="390" t="s">
        <v>6987</v>
      </c>
    </row>
    <row r="957" spans="1:7" x14ac:dyDescent="0.45">
      <c r="A957" s="391">
        <v>91678</v>
      </c>
      <c r="B957" s="390" t="s">
        <v>4199</v>
      </c>
      <c r="C957" s="390" t="s">
        <v>6988</v>
      </c>
      <c r="D957" s="390" t="s">
        <v>6989</v>
      </c>
      <c r="E957" s="390" t="s">
        <v>542</v>
      </c>
      <c r="F957" s="390" t="s">
        <v>6990</v>
      </c>
      <c r="G957" s="390" t="s">
        <v>6991</v>
      </c>
    </row>
    <row r="958" spans="1:7" x14ac:dyDescent="0.45">
      <c r="A958" s="391">
        <v>91714</v>
      </c>
      <c r="B958" s="390" t="s">
        <v>4176</v>
      </c>
      <c r="C958" s="390" t="s">
        <v>6992</v>
      </c>
      <c r="D958" s="390" t="s">
        <v>6993</v>
      </c>
      <c r="E958" s="390" t="s">
        <v>5</v>
      </c>
      <c r="F958" s="390" t="s">
        <v>6994</v>
      </c>
      <c r="G958" s="390" t="s">
        <v>6995</v>
      </c>
    </row>
    <row r="959" spans="1:7" x14ac:dyDescent="0.45">
      <c r="A959" s="391">
        <v>91741</v>
      </c>
      <c r="B959" s="390" t="s">
        <v>228</v>
      </c>
      <c r="C959" s="390" t="s">
        <v>1379</v>
      </c>
      <c r="D959" s="390" t="s">
        <v>1569</v>
      </c>
      <c r="E959" s="390" t="s">
        <v>695</v>
      </c>
      <c r="F959" s="390" t="s">
        <v>2257</v>
      </c>
      <c r="G959" s="390" t="s">
        <v>6996</v>
      </c>
    </row>
    <row r="960" spans="1:7" x14ac:dyDescent="0.45">
      <c r="A960" s="391">
        <v>91747</v>
      </c>
      <c r="B960" s="390" t="s">
        <v>4156</v>
      </c>
      <c r="C960" s="390" t="s">
        <v>6997</v>
      </c>
      <c r="D960" s="390" t="s">
        <v>6998</v>
      </c>
      <c r="E960" s="390" t="s">
        <v>695</v>
      </c>
      <c r="F960" s="390" t="s">
        <v>6999</v>
      </c>
      <c r="G960" s="390" t="s">
        <v>7000</v>
      </c>
    </row>
    <row r="961" spans="1:7" x14ac:dyDescent="0.45">
      <c r="A961" s="391">
        <v>91778</v>
      </c>
      <c r="B961" s="390" t="s">
        <v>4137</v>
      </c>
      <c r="C961" s="390" t="s">
        <v>1383</v>
      </c>
      <c r="D961" s="390" t="s">
        <v>639</v>
      </c>
      <c r="E961" s="390" t="s">
        <v>456</v>
      </c>
      <c r="F961" s="390" t="s">
        <v>2154</v>
      </c>
      <c r="G961" s="390" t="s">
        <v>7001</v>
      </c>
    </row>
    <row r="962" spans="1:7" x14ac:dyDescent="0.45">
      <c r="A962" s="391">
        <v>91815</v>
      </c>
      <c r="B962" s="390" t="s">
        <v>4116</v>
      </c>
      <c r="C962" s="390" t="s">
        <v>7002</v>
      </c>
      <c r="D962" s="390" t="s">
        <v>7003</v>
      </c>
      <c r="E962" s="390" t="s">
        <v>407</v>
      </c>
      <c r="F962" s="390" t="s">
        <v>7004</v>
      </c>
      <c r="G962" s="390" t="s">
        <v>7005</v>
      </c>
    </row>
    <row r="963" spans="1:7" x14ac:dyDescent="0.45">
      <c r="A963" s="391">
        <v>91827</v>
      </c>
      <c r="B963" s="390" t="s">
        <v>4110</v>
      </c>
      <c r="C963" s="390" t="s">
        <v>7006</v>
      </c>
      <c r="D963" s="390" t="s">
        <v>7007</v>
      </c>
      <c r="E963" s="390" t="s">
        <v>437</v>
      </c>
      <c r="F963" s="390" t="s">
        <v>7008</v>
      </c>
      <c r="G963" s="390" t="s">
        <v>7009</v>
      </c>
    </row>
    <row r="964" spans="1:7" x14ac:dyDescent="0.45">
      <c r="A964" s="391">
        <v>91839</v>
      </c>
      <c r="B964" s="390" t="s">
        <v>4102</v>
      </c>
      <c r="C964" s="390" t="s">
        <v>7010</v>
      </c>
      <c r="D964" s="390" t="s">
        <v>7011</v>
      </c>
      <c r="E964" s="390" t="s">
        <v>5</v>
      </c>
      <c r="F964" s="390" t="s">
        <v>7012</v>
      </c>
      <c r="G964" s="390" t="s">
        <v>7013</v>
      </c>
    </row>
    <row r="965" spans="1:7" x14ac:dyDescent="0.45">
      <c r="A965" s="391">
        <v>91846</v>
      </c>
      <c r="B965" s="390" t="s">
        <v>4096</v>
      </c>
      <c r="C965" s="390" t="s">
        <v>7014</v>
      </c>
      <c r="D965" s="390" t="s">
        <v>7015</v>
      </c>
      <c r="E965" s="390" t="s">
        <v>892</v>
      </c>
      <c r="F965" s="390" t="s">
        <v>7016</v>
      </c>
      <c r="G965" s="390" t="s">
        <v>7017</v>
      </c>
    </row>
    <row r="966" spans="1:7" x14ac:dyDescent="0.45">
      <c r="A966" s="391">
        <v>91871</v>
      </c>
      <c r="B966" s="390" t="s">
        <v>4080</v>
      </c>
      <c r="C966" s="390" t="s">
        <v>3425</v>
      </c>
      <c r="D966" s="390" t="s">
        <v>1587</v>
      </c>
      <c r="E966" s="390" t="s">
        <v>848</v>
      </c>
      <c r="F966" s="390" t="s">
        <v>2396</v>
      </c>
      <c r="G966" s="390" t="s">
        <v>7018</v>
      </c>
    </row>
    <row r="967" spans="1:7" x14ac:dyDescent="0.45">
      <c r="A967" s="391">
        <v>91897</v>
      </c>
      <c r="B967" s="390" t="s">
        <v>444</v>
      </c>
      <c r="C967" s="390" t="s">
        <v>3071</v>
      </c>
      <c r="D967" s="390" t="s">
        <v>445</v>
      </c>
      <c r="E967" s="390" t="s">
        <v>437</v>
      </c>
      <c r="F967" s="390" t="s">
        <v>1930</v>
      </c>
      <c r="G967" s="390" t="s">
        <v>7019</v>
      </c>
    </row>
    <row r="968" spans="1:7" x14ac:dyDescent="0.45">
      <c r="A968" s="391">
        <v>91898</v>
      </c>
      <c r="B968" s="390" t="s">
        <v>4065</v>
      </c>
      <c r="C968" s="390" t="s">
        <v>7020</v>
      </c>
      <c r="D968" s="390" t="s">
        <v>7021</v>
      </c>
      <c r="E968" s="390" t="s">
        <v>548</v>
      </c>
      <c r="F968" s="390" t="s">
        <v>7022</v>
      </c>
      <c r="G968" s="390" t="s">
        <v>7023</v>
      </c>
    </row>
    <row r="969" spans="1:7" x14ac:dyDescent="0.45">
      <c r="A969" s="391">
        <v>91908</v>
      </c>
      <c r="B969" s="390" t="s">
        <v>4056</v>
      </c>
      <c r="C969" s="390" t="s">
        <v>7024</v>
      </c>
      <c r="D969" s="390" t="s">
        <v>7025</v>
      </c>
      <c r="E969" s="390" t="s">
        <v>430</v>
      </c>
      <c r="F969" s="390" t="s">
        <v>7026</v>
      </c>
      <c r="G969" s="390" t="s">
        <v>7027</v>
      </c>
    </row>
    <row r="970" spans="1:7" x14ac:dyDescent="0.45">
      <c r="A970" s="391">
        <v>91911</v>
      </c>
      <c r="B970" s="390" t="s">
        <v>4054</v>
      </c>
      <c r="C970" s="390" t="s">
        <v>7028</v>
      </c>
      <c r="D970" s="390" t="s">
        <v>7029</v>
      </c>
      <c r="E970" s="390" t="s">
        <v>407</v>
      </c>
      <c r="F970" s="390" t="s">
        <v>7030</v>
      </c>
      <c r="G970" s="390" t="s">
        <v>7031</v>
      </c>
    </row>
    <row r="971" spans="1:7" x14ac:dyDescent="0.45">
      <c r="A971" s="391">
        <v>91912</v>
      </c>
      <c r="B971" s="390" t="s">
        <v>118</v>
      </c>
      <c r="C971" s="390" t="s">
        <v>1416</v>
      </c>
      <c r="D971" s="390" t="s">
        <v>529</v>
      </c>
      <c r="E971" s="390" t="s">
        <v>407</v>
      </c>
      <c r="F971" s="390" t="s">
        <v>2022</v>
      </c>
      <c r="G971" s="390" t="s">
        <v>7032</v>
      </c>
    </row>
    <row r="972" spans="1:7" x14ac:dyDescent="0.45">
      <c r="A972" s="391">
        <v>91983</v>
      </c>
      <c r="B972" s="390" t="s">
        <v>739</v>
      </c>
      <c r="C972" s="390" t="s">
        <v>3252</v>
      </c>
      <c r="D972" s="390" t="s">
        <v>740</v>
      </c>
      <c r="E972" s="390" t="s">
        <v>695</v>
      </c>
      <c r="F972" s="390" t="s">
        <v>2262</v>
      </c>
      <c r="G972" s="390" t="s">
        <v>7033</v>
      </c>
    </row>
    <row r="973" spans="1:7" x14ac:dyDescent="0.45">
      <c r="A973" s="391">
        <v>91984</v>
      </c>
      <c r="B973" s="390" t="s">
        <v>3999</v>
      </c>
      <c r="C973" s="390" t="s">
        <v>7034</v>
      </c>
      <c r="D973" s="390" t="s">
        <v>7035</v>
      </c>
      <c r="E973" s="390" t="s">
        <v>711</v>
      </c>
      <c r="F973" s="390" t="s">
        <v>7036</v>
      </c>
      <c r="G973" s="390" t="s">
        <v>7037</v>
      </c>
    </row>
    <row r="974" spans="1:7" x14ac:dyDescent="0.45">
      <c r="A974" s="391">
        <v>91997</v>
      </c>
      <c r="B974" s="390" t="s">
        <v>3988</v>
      </c>
      <c r="C974" s="390" t="s">
        <v>7038</v>
      </c>
      <c r="D974" s="390" t="s">
        <v>7039</v>
      </c>
      <c r="E974" s="390" t="s">
        <v>866</v>
      </c>
      <c r="F974" s="390" t="s">
        <v>7040</v>
      </c>
      <c r="G974" s="390" t="s">
        <v>7041</v>
      </c>
    </row>
    <row r="975" spans="1:7" x14ac:dyDescent="0.45">
      <c r="A975" s="391">
        <v>92038</v>
      </c>
      <c r="B975" s="390" t="s">
        <v>3954</v>
      </c>
      <c r="C975" s="390" t="s">
        <v>7042</v>
      </c>
      <c r="D975" s="390" t="s">
        <v>7043</v>
      </c>
      <c r="E975" s="390" t="s">
        <v>658</v>
      </c>
      <c r="F975" s="390" t="s">
        <v>7044</v>
      </c>
      <c r="G975" s="390" t="s">
        <v>7045</v>
      </c>
    </row>
    <row r="976" spans="1:7" x14ac:dyDescent="0.45">
      <c r="A976" s="391">
        <v>92039</v>
      </c>
      <c r="B976" s="390" t="s">
        <v>3953</v>
      </c>
      <c r="C976" s="390" t="s">
        <v>7046</v>
      </c>
      <c r="D976" s="390" t="s">
        <v>7047</v>
      </c>
      <c r="E976" s="390" t="s">
        <v>658</v>
      </c>
      <c r="F976" s="390" t="s">
        <v>7048</v>
      </c>
      <c r="G976" s="390" t="s">
        <v>7049</v>
      </c>
    </row>
    <row r="977" spans="1:7" x14ac:dyDescent="0.45">
      <c r="A977" s="391">
        <v>92054</v>
      </c>
      <c r="B977" s="390" t="s">
        <v>3942</v>
      </c>
      <c r="C977" s="390" t="s">
        <v>7050</v>
      </c>
      <c r="D977" s="390" t="s">
        <v>7051</v>
      </c>
      <c r="E977" s="390" t="s">
        <v>802</v>
      </c>
      <c r="F977" s="390" t="s">
        <v>7052</v>
      </c>
      <c r="G977" s="390" t="s">
        <v>7053</v>
      </c>
    </row>
    <row r="978" spans="1:7" x14ac:dyDescent="0.45">
      <c r="A978" s="391">
        <v>92060</v>
      </c>
      <c r="B978" s="390" t="s">
        <v>3938</v>
      </c>
      <c r="C978" s="390" t="s">
        <v>7054</v>
      </c>
      <c r="D978" s="390" t="s">
        <v>7055</v>
      </c>
      <c r="E978" s="390" t="s">
        <v>711</v>
      </c>
      <c r="F978" s="390" t="s">
        <v>7056</v>
      </c>
      <c r="G978" s="390" t="s">
        <v>7057</v>
      </c>
    </row>
    <row r="979" spans="1:7" x14ac:dyDescent="0.45">
      <c r="A979" s="391">
        <v>92085</v>
      </c>
      <c r="B979" s="390" t="s">
        <v>3922</v>
      </c>
      <c r="C979" s="390" t="s">
        <v>7058</v>
      </c>
      <c r="D979" s="390" t="s">
        <v>7059</v>
      </c>
      <c r="E979" s="390" t="s">
        <v>416</v>
      </c>
      <c r="F979" s="390" t="s">
        <v>7060</v>
      </c>
      <c r="G979" s="390" t="s">
        <v>7061</v>
      </c>
    </row>
    <row r="980" spans="1:7" x14ac:dyDescent="0.45">
      <c r="A980" s="391">
        <v>92099</v>
      </c>
      <c r="B980" s="390" t="s">
        <v>3912</v>
      </c>
      <c r="C980" s="390" t="s">
        <v>7062</v>
      </c>
      <c r="D980" s="390" t="s">
        <v>7063</v>
      </c>
      <c r="E980" s="390" t="s">
        <v>711</v>
      </c>
      <c r="F980" s="390" t="s">
        <v>7064</v>
      </c>
      <c r="G980" s="390" t="s">
        <v>7065</v>
      </c>
    </row>
    <row r="981" spans="1:7" x14ac:dyDescent="0.45">
      <c r="A981" s="391">
        <v>92140</v>
      </c>
      <c r="B981" s="390" t="s">
        <v>1632</v>
      </c>
      <c r="C981" s="390" t="s">
        <v>2833</v>
      </c>
      <c r="D981" s="390" t="s">
        <v>1840</v>
      </c>
      <c r="E981" s="390" t="s">
        <v>358</v>
      </c>
      <c r="F981" s="390" t="s">
        <v>1841</v>
      </c>
      <c r="G981" s="390" t="s">
        <v>7066</v>
      </c>
    </row>
    <row r="982" spans="1:7" x14ac:dyDescent="0.45">
      <c r="A982" s="391">
        <v>92141</v>
      </c>
      <c r="B982" s="390" t="s">
        <v>3882</v>
      </c>
      <c r="C982" s="390" t="s">
        <v>7067</v>
      </c>
      <c r="D982" s="390" t="s">
        <v>7068</v>
      </c>
      <c r="E982" s="390" t="s">
        <v>848</v>
      </c>
      <c r="F982" s="390" t="s">
        <v>7069</v>
      </c>
      <c r="G982" s="390" t="s">
        <v>7070</v>
      </c>
    </row>
    <row r="983" spans="1:7" x14ac:dyDescent="0.45">
      <c r="A983" s="391">
        <v>92149</v>
      </c>
      <c r="B983" s="390" t="s">
        <v>3875</v>
      </c>
      <c r="C983" s="390" t="s">
        <v>7071</v>
      </c>
      <c r="D983" s="390" t="s">
        <v>423</v>
      </c>
      <c r="E983" s="390" t="s">
        <v>415</v>
      </c>
      <c r="F983" s="390" t="s">
        <v>7072</v>
      </c>
      <c r="G983" s="390" t="s">
        <v>7073</v>
      </c>
    </row>
    <row r="984" spans="1:7" x14ac:dyDescent="0.45">
      <c r="A984" s="391">
        <v>92155</v>
      </c>
      <c r="B984" s="390" t="s">
        <v>3870</v>
      </c>
      <c r="C984" s="390" t="s">
        <v>7074</v>
      </c>
      <c r="D984" s="390" t="s">
        <v>7075</v>
      </c>
      <c r="E984" s="390" t="s">
        <v>5</v>
      </c>
      <c r="F984" s="390" t="s">
        <v>7076</v>
      </c>
      <c r="G984" s="390" t="s">
        <v>7077</v>
      </c>
    </row>
    <row r="985" spans="1:7" x14ac:dyDescent="0.45">
      <c r="A985" s="391">
        <v>92165</v>
      </c>
      <c r="B985" s="390" t="s">
        <v>3863</v>
      </c>
      <c r="C985" s="390" t="s">
        <v>7078</v>
      </c>
      <c r="D985" s="390" t="s">
        <v>7079</v>
      </c>
      <c r="E985" s="390" t="s">
        <v>407</v>
      </c>
      <c r="F985" s="390" t="s">
        <v>7080</v>
      </c>
      <c r="G985" s="390" t="s">
        <v>7081</v>
      </c>
    </row>
    <row r="986" spans="1:7" x14ac:dyDescent="0.45">
      <c r="A986" s="391">
        <v>92174</v>
      </c>
      <c r="B986" s="390" t="s">
        <v>3857</v>
      </c>
      <c r="C986" s="390" t="s">
        <v>2997</v>
      </c>
      <c r="D986" s="390" t="s">
        <v>574</v>
      </c>
      <c r="E986" s="390" t="s">
        <v>407</v>
      </c>
      <c r="F986" s="390" t="s">
        <v>2074</v>
      </c>
      <c r="G986" s="390" t="s">
        <v>7082</v>
      </c>
    </row>
    <row r="987" spans="1:7" x14ac:dyDescent="0.45">
      <c r="A987" s="391">
        <v>92208</v>
      </c>
      <c r="B987" s="390" t="s">
        <v>565</v>
      </c>
      <c r="C987" s="390" t="s">
        <v>2982</v>
      </c>
      <c r="D987" s="390" t="s">
        <v>566</v>
      </c>
      <c r="E987" s="390" t="s">
        <v>456</v>
      </c>
      <c r="F987" s="390" t="s">
        <v>2067</v>
      </c>
      <c r="G987" s="390" t="s">
        <v>2655</v>
      </c>
    </row>
    <row r="988" spans="1:7" x14ac:dyDescent="0.45">
      <c r="A988" s="391">
        <v>92242</v>
      </c>
      <c r="B988" s="390" t="s">
        <v>3808</v>
      </c>
      <c r="C988" s="390" t="s">
        <v>7083</v>
      </c>
      <c r="D988" s="390" t="s">
        <v>7084</v>
      </c>
      <c r="E988" s="390" t="s">
        <v>415</v>
      </c>
      <c r="F988" s="390" t="s">
        <v>7085</v>
      </c>
      <c r="G988" s="390" t="s">
        <v>7086</v>
      </c>
    </row>
    <row r="989" spans="1:7" x14ac:dyDescent="0.45">
      <c r="A989" s="391">
        <v>92265</v>
      </c>
      <c r="B989" s="390" t="s">
        <v>3789</v>
      </c>
      <c r="C989" s="390" t="s">
        <v>7087</v>
      </c>
      <c r="D989" s="390" t="s">
        <v>7088</v>
      </c>
      <c r="E989" s="390" t="s">
        <v>410</v>
      </c>
      <c r="F989" s="390" t="s">
        <v>7089</v>
      </c>
      <c r="G989" s="390" t="s">
        <v>7090</v>
      </c>
    </row>
    <row r="990" spans="1:7" x14ac:dyDescent="0.45">
      <c r="A990" s="391">
        <v>92271</v>
      </c>
      <c r="B990" s="390" t="s">
        <v>3784</v>
      </c>
      <c r="C990" s="390" t="s">
        <v>7091</v>
      </c>
      <c r="D990" s="390" t="s">
        <v>7092</v>
      </c>
      <c r="E990" s="390" t="s">
        <v>835</v>
      </c>
      <c r="F990" s="390" t="s">
        <v>7093</v>
      </c>
      <c r="G990" s="390" t="s">
        <v>7094</v>
      </c>
    </row>
    <row r="991" spans="1:7" x14ac:dyDescent="0.45">
      <c r="A991" s="391">
        <v>92273</v>
      </c>
      <c r="B991" s="390" t="s">
        <v>525</v>
      </c>
      <c r="C991" s="390" t="s">
        <v>2976</v>
      </c>
      <c r="D991" s="390" t="s">
        <v>526</v>
      </c>
      <c r="E991" s="390" t="s">
        <v>426</v>
      </c>
      <c r="F991" s="390" t="s">
        <v>2018</v>
      </c>
      <c r="G991" s="390" t="s">
        <v>7095</v>
      </c>
    </row>
    <row r="992" spans="1:7" x14ac:dyDescent="0.45">
      <c r="A992" s="391">
        <v>92309</v>
      </c>
      <c r="B992" s="390" t="s">
        <v>3754</v>
      </c>
      <c r="C992" s="390" t="s">
        <v>7096</v>
      </c>
      <c r="D992" s="390" t="s">
        <v>7097</v>
      </c>
      <c r="E992" s="390" t="s">
        <v>695</v>
      </c>
      <c r="F992" s="390" t="s">
        <v>7098</v>
      </c>
      <c r="G992" s="390" t="s">
        <v>7099</v>
      </c>
    </row>
    <row r="993" spans="1:7" x14ac:dyDescent="0.45">
      <c r="A993" s="391">
        <v>92323</v>
      </c>
      <c r="B993" s="390" t="s">
        <v>3746</v>
      </c>
      <c r="C993" s="390" t="s">
        <v>7100</v>
      </c>
      <c r="D993" s="390" t="s">
        <v>7101</v>
      </c>
      <c r="E993" s="390" t="s">
        <v>378</v>
      </c>
      <c r="F993" s="390" t="s">
        <v>7102</v>
      </c>
      <c r="G993" s="390" t="s">
        <v>7103</v>
      </c>
    </row>
    <row r="994" spans="1:7" x14ac:dyDescent="0.45">
      <c r="A994" s="391">
        <v>92340</v>
      </c>
      <c r="B994" s="390" t="s">
        <v>3732</v>
      </c>
      <c r="C994" s="390" t="s">
        <v>7104</v>
      </c>
      <c r="D994" s="390" t="s">
        <v>7105</v>
      </c>
      <c r="E994" s="390" t="s">
        <v>430</v>
      </c>
      <c r="F994" s="390" t="s">
        <v>7106</v>
      </c>
      <c r="G994" s="390" t="s">
        <v>7107</v>
      </c>
    </row>
    <row r="995" spans="1:7" x14ac:dyDescent="0.45">
      <c r="A995" s="391">
        <v>92348</v>
      </c>
      <c r="B995" s="390" t="s">
        <v>3727</v>
      </c>
      <c r="C995" s="390" t="s">
        <v>7108</v>
      </c>
      <c r="D995" s="390" t="s">
        <v>7109</v>
      </c>
      <c r="E995" s="390" t="s">
        <v>5</v>
      </c>
      <c r="F995" s="390" t="s">
        <v>7110</v>
      </c>
      <c r="G995" s="390" t="s">
        <v>7111</v>
      </c>
    </row>
    <row r="996" spans="1:7" x14ac:dyDescent="0.45">
      <c r="A996" s="391">
        <v>92359</v>
      </c>
      <c r="B996" s="390" t="s">
        <v>1620</v>
      </c>
      <c r="C996" s="390" t="s">
        <v>3406</v>
      </c>
      <c r="D996" s="390" t="s">
        <v>3404</v>
      </c>
      <c r="E996" s="390" t="s">
        <v>848</v>
      </c>
      <c r="F996" s="390" t="s">
        <v>3405</v>
      </c>
      <c r="G996" s="390" t="s">
        <v>7112</v>
      </c>
    </row>
    <row r="997" spans="1:7" x14ac:dyDescent="0.45">
      <c r="A997" s="391">
        <v>92381</v>
      </c>
      <c r="B997" s="390" t="s">
        <v>3696</v>
      </c>
      <c r="C997" s="390" t="s">
        <v>7113</v>
      </c>
      <c r="D997" s="390" t="s">
        <v>7114</v>
      </c>
      <c r="E997" s="390" t="s">
        <v>569</v>
      </c>
      <c r="F997" s="390" t="s">
        <v>7115</v>
      </c>
      <c r="G997" s="390" t="s">
        <v>7116</v>
      </c>
    </row>
    <row r="998" spans="1:7" x14ac:dyDescent="0.45">
      <c r="A998" s="391">
        <v>92414</v>
      </c>
      <c r="B998" s="390" t="s">
        <v>3668</v>
      </c>
      <c r="C998" s="390" t="s">
        <v>7117</v>
      </c>
      <c r="D998" s="390" t="s">
        <v>7118</v>
      </c>
      <c r="E998" s="390" t="s">
        <v>695</v>
      </c>
      <c r="F998" s="390" t="s">
        <v>7119</v>
      </c>
      <c r="G998" s="390" t="s">
        <v>7120</v>
      </c>
    </row>
    <row r="999" spans="1:7" x14ac:dyDescent="0.45">
      <c r="A999" s="391">
        <v>92465</v>
      </c>
      <c r="B999" s="390" t="s">
        <v>3622</v>
      </c>
      <c r="C999" s="390" t="s">
        <v>7121</v>
      </c>
      <c r="D999" s="390" t="s">
        <v>7122</v>
      </c>
      <c r="E999" s="390" t="s">
        <v>430</v>
      </c>
      <c r="F999" s="390" t="s">
        <v>7123</v>
      </c>
      <c r="G999" s="390" t="s">
        <v>7124</v>
      </c>
    </row>
    <row r="1000" spans="1:7" x14ac:dyDescent="0.45">
      <c r="A1000" s="391">
        <v>92495</v>
      </c>
      <c r="B1000" s="390" t="s">
        <v>2850</v>
      </c>
      <c r="C1000" s="390" t="s">
        <v>2853</v>
      </c>
      <c r="D1000" s="390" t="s">
        <v>2851</v>
      </c>
      <c r="E1000" s="390" t="s">
        <v>370</v>
      </c>
      <c r="F1000" s="390" t="s">
        <v>2852</v>
      </c>
      <c r="G1000" s="390" t="s">
        <v>7125</v>
      </c>
    </row>
    <row r="1001" spans="1:7" x14ac:dyDescent="0.45">
      <c r="A1001" s="391">
        <v>91122</v>
      </c>
      <c r="B1001" s="390" t="s">
        <v>8</v>
      </c>
      <c r="C1001" s="390" t="s">
        <v>2817</v>
      </c>
      <c r="D1001" s="390" t="s">
        <v>337</v>
      </c>
      <c r="E1001" s="390" t="s">
        <v>5</v>
      </c>
      <c r="F1001" s="390" t="s">
        <v>2816</v>
      </c>
      <c r="G1001" s="390" t="s">
        <v>7126</v>
      </c>
    </row>
    <row r="1002" spans="1:7" x14ac:dyDescent="0.45">
      <c r="A1002" s="391">
        <v>91130</v>
      </c>
      <c r="B1002" s="390" t="s">
        <v>140</v>
      </c>
      <c r="C1002" s="390" t="s">
        <v>7127</v>
      </c>
      <c r="D1002" s="390" t="s">
        <v>2068</v>
      </c>
      <c r="E1002" s="390" t="s">
        <v>430</v>
      </c>
      <c r="F1002" s="390" t="s">
        <v>7128</v>
      </c>
      <c r="G1002" s="390" t="s">
        <v>2549</v>
      </c>
    </row>
    <row r="1003" spans="1:7" x14ac:dyDescent="0.45">
      <c r="A1003" s="391">
        <v>91151</v>
      </c>
      <c r="B1003" s="390" t="s">
        <v>2303</v>
      </c>
      <c r="C1003" s="390" t="s">
        <v>3338</v>
      </c>
      <c r="D1003" s="390" t="s">
        <v>1481</v>
      </c>
      <c r="E1003" s="390" t="s">
        <v>806</v>
      </c>
      <c r="F1003" s="390" t="s">
        <v>2304</v>
      </c>
      <c r="G1003" s="390" t="s">
        <v>7129</v>
      </c>
    </row>
    <row r="1004" spans="1:7" x14ac:dyDescent="0.45">
      <c r="A1004" s="391">
        <v>91153</v>
      </c>
      <c r="B1004" s="390" t="s">
        <v>809</v>
      </c>
      <c r="C1004" s="390" t="s">
        <v>3354</v>
      </c>
      <c r="D1004" s="390" t="s">
        <v>810</v>
      </c>
      <c r="E1004" s="390" t="s">
        <v>798</v>
      </c>
      <c r="F1004" s="390" t="s">
        <v>2323</v>
      </c>
      <c r="G1004" s="390" t="s">
        <v>7130</v>
      </c>
    </row>
    <row r="1005" spans="1:7" x14ac:dyDescent="0.45">
      <c r="A1005" s="391">
        <v>91193</v>
      </c>
      <c r="B1005" s="390" t="s">
        <v>254</v>
      </c>
      <c r="C1005" s="390" t="s">
        <v>1428</v>
      </c>
      <c r="D1005" s="390" t="s">
        <v>762</v>
      </c>
      <c r="E1005" s="390" t="s">
        <v>711</v>
      </c>
      <c r="F1005" s="390" t="s">
        <v>2273</v>
      </c>
      <c r="G1005" s="390" t="s">
        <v>7131</v>
      </c>
    </row>
    <row r="1006" spans="1:7" x14ac:dyDescent="0.45">
      <c r="A1006" s="391">
        <v>91214</v>
      </c>
      <c r="B1006" s="390" t="s">
        <v>803</v>
      </c>
      <c r="C1006" s="390" t="s">
        <v>3341</v>
      </c>
      <c r="D1006" s="390" t="s">
        <v>804</v>
      </c>
      <c r="E1006" s="390" t="s">
        <v>798</v>
      </c>
      <c r="F1006" s="390" t="s">
        <v>2308</v>
      </c>
      <c r="G1006" s="390" t="s">
        <v>7132</v>
      </c>
    </row>
    <row r="1007" spans="1:7" x14ac:dyDescent="0.45">
      <c r="A1007" s="391">
        <v>91217</v>
      </c>
      <c r="B1007" s="390" t="s">
        <v>4403</v>
      </c>
      <c r="C1007" s="390" t="s">
        <v>7133</v>
      </c>
      <c r="D1007" s="390" t="s">
        <v>7134</v>
      </c>
      <c r="E1007" s="390" t="s">
        <v>456</v>
      </c>
      <c r="F1007" s="390" t="s">
        <v>7135</v>
      </c>
      <c r="G1007" s="390" t="s">
        <v>7136</v>
      </c>
    </row>
    <row r="1008" spans="1:7" x14ac:dyDescent="0.45">
      <c r="A1008" s="391">
        <v>91235</v>
      </c>
      <c r="B1008" s="390" t="s">
        <v>4395</v>
      </c>
      <c r="C1008" s="390" t="s">
        <v>3102</v>
      </c>
      <c r="D1008" s="390" t="s">
        <v>595</v>
      </c>
      <c r="E1008" s="390" t="s">
        <v>432</v>
      </c>
      <c r="F1008" s="390" t="s">
        <v>2098</v>
      </c>
      <c r="G1008" s="390" t="s">
        <v>2629</v>
      </c>
    </row>
    <row r="1009" spans="1:7" x14ac:dyDescent="0.45">
      <c r="A1009" s="391">
        <v>91245</v>
      </c>
      <c r="B1009" s="390" t="s">
        <v>4393</v>
      </c>
      <c r="C1009" s="390" t="s">
        <v>7137</v>
      </c>
      <c r="D1009" s="390" t="s">
        <v>7138</v>
      </c>
      <c r="E1009" s="390" t="s">
        <v>407</v>
      </c>
      <c r="F1009" s="390" t="s">
        <v>7139</v>
      </c>
      <c r="G1009" s="390" t="s">
        <v>7140</v>
      </c>
    </row>
    <row r="1010" spans="1:7" x14ac:dyDescent="0.45">
      <c r="A1010" s="391">
        <v>91260</v>
      </c>
      <c r="B1010" s="390" t="s">
        <v>75</v>
      </c>
      <c r="C1010" s="390" t="s">
        <v>2930</v>
      </c>
      <c r="D1010" s="390" t="s">
        <v>1502</v>
      </c>
      <c r="E1010" s="390" t="s">
        <v>407</v>
      </c>
      <c r="F1010" s="390" t="s">
        <v>1942</v>
      </c>
      <c r="G1010" s="390" t="s">
        <v>2537</v>
      </c>
    </row>
    <row r="1011" spans="1:7" x14ac:dyDescent="0.45">
      <c r="A1011" s="391">
        <v>91261</v>
      </c>
      <c r="B1011" s="390" t="s">
        <v>458</v>
      </c>
      <c r="C1011" s="390" t="s">
        <v>2932</v>
      </c>
      <c r="D1011" s="390" t="s">
        <v>459</v>
      </c>
      <c r="E1011" s="390" t="s">
        <v>407</v>
      </c>
      <c r="F1011" s="390" t="s">
        <v>1947</v>
      </c>
      <c r="G1011" s="390" t="s">
        <v>7141</v>
      </c>
    </row>
    <row r="1012" spans="1:7" x14ac:dyDescent="0.45">
      <c r="A1012" s="391">
        <v>91263</v>
      </c>
      <c r="B1012" s="390" t="s">
        <v>81</v>
      </c>
      <c r="C1012" s="390" t="s">
        <v>3055</v>
      </c>
      <c r="D1012" s="390" t="s">
        <v>477</v>
      </c>
      <c r="E1012" s="390" t="s">
        <v>415</v>
      </c>
      <c r="F1012" s="390" t="s">
        <v>1955</v>
      </c>
      <c r="G1012" s="390" t="s">
        <v>7142</v>
      </c>
    </row>
    <row r="1013" spans="1:7" x14ac:dyDescent="0.45">
      <c r="A1013" s="391">
        <v>91280</v>
      </c>
      <c r="B1013" s="390" t="s">
        <v>4385</v>
      </c>
      <c r="C1013" s="390" t="s">
        <v>7143</v>
      </c>
      <c r="D1013" s="390" t="s">
        <v>7144</v>
      </c>
      <c r="E1013" s="390" t="s">
        <v>695</v>
      </c>
      <c r="F1013" s="390" t="s">
        <v>7145</v>
      </c>
      <c r="G1013" s="390" t="s">
        <v>7146</v>
      </c>
    </row>
    <row r="1014" spans="1:7" x14ac:dyDescent="0.45">
      <c r="A1014" s="391">
        <v>91297</v>
      </c>
      <c r="B1014" s="390" t="s">
        <v>4380</v>
      </c>
      <c r="C1014" s="390" t="s">
        <v>7147</v>
      </c>
      <c r="D1014" s="390" t="s">
        <v>1507</v>
      </c>
      <c r="E1014" s="390" t="s">
        <v>793</v>
      </c>
      <c r="F1014" s="390" t="s">
        <v>7148</v>
      </c>
      <c r="G1014" s="390" t="s">
        <v>7149</v>
      </c>
    </row>
    <row r="1015" spans="1:7" x14ac:dyDescent="0.45">
      <c r="A1015" s="391">
        <v>91311</v>
      </c>
      <c r="B1015" s="390" t="s">
        <v>106</v>
      </c>
      <c r="C1015" s="390" t="s">
        <v>2988</v>
      </c>
      <c r="D1015" s="390" t="s">
        <v>2003</v>
      </c>
      <c r="E1015" s="390" t="s">
        <v>430</v>
      </c>
      <c r="F1015" s="390" t="s">
        <v>2004</v>
      </c>
      <c r="G1015" s="390" t="s">
        <v>2566</v>
      </c>
    </row>
    <row r="1016" spans="1:7" x14ac:dyDescent="0.45">
      <c r="A1016" s="391">
        <v>91318</v>
      </c>
      <c r="B1016" s="390" t="s">
        <v>4376</v>
      </c>
      <c r="C1016" s="390" t="s">
        <v>7150</v>
      </c>
      <c r="D1016" s="390" t="s">
        <v>5196</v>
      </c>
      <c r="E1016" s="390" t="s">
        <v>430</v>
      </c>
      <c r="F1016" s="390" t="s">
        <v>7151</v>
      </c>
      <c r="G1016" s="390" t="s">
        <v>7152</v>
      </c>
    </row>
    <row r="1017" spans="1:7" x14ac:dyDescent="0.45">
      <c r="A1017" s="391">
        <v>91319</v>
      </c>
      <c r="B1017" s="390" t="s">
        <v>535</v>
      </c>
      <c r="C1017" s="390" t="s">
        <v>2884</v>
      </c>
      <c r="D1017" s="390" t="s">
        <v>536</v>
      </c>
      <c r="E1017" s="390" t="s">
        <v>430</v>
      </c>
      <c r="F1017" s="390" t="s">
        <v>2014</v>
      </c>
      <c r="G1017" s="390" t="s">
        <v>2574</v>
      </c>
    </row>
    <row r="1018" spans="1:7" x14ac:dyDescent="0.45">
      <c r="A1018" s="391">
        <v>91323</v>
      </c>
      <c r="B1018" s="390" t="s">
        <v>4374</v>
      </c>
      <c r="C1018" s="390" t="s">
        <v>7153</v>
      </c>
      <c r="D1018" s="390" t="s">
        <v>7154</v>
      </c>
      <c r="E1018" s="390" t="s">
        <v>426</v>
      </c>
      <c r="F1018" s="390" t="s">
        <v>7155</v>
      </c>
      <c r="G1018" s="390" t="s">
        <v>7156</v>
      </c>
    </row>
    <row r="1019" spans="1:7" x14ac:dyDescent="0.45">
      <c r="A1019" s="391">
        <v>91343</v>
      </c>
      <c r="B1019" s="390" t="s">
        <v>103</v>
      </c>
      <c r="C1019" s="390" t="s">
        <v>3020</v>
      </c>
      <c r="D1019" s="390" t="s">
        <v>1519</v>
      </c>
      <c r="E1019" s="390" t="s">
        <v>430</v>
      </c>
      <c r="F1019" s="390" t="s">
        <v>1998</v>
      </c>
      <c r="G1019" s="390" t="s">
        <v>2580</v>
      </c>
    </row>
    <row r="1020" spans="1:7" x14ac:dyDescent="0.45">
      <c r="A1020" s="391">
        <v>91370</v>
      </c>
      <c r="B1020" s="390" t="s">
        <v>4359</v>
      </c>
      <c r="C1020" s="390" t="s">
        <v>7157</v>
      </c>
      <c r="D1020" s="390" t="s">
        <v>7158</v>
      </c>
      <c r="E1020" s="390" t="s">
        <v>711</v>
      </c>
      <c r="F1020" s="390" t="s">
        <v>7159</v>
      </c>
      <c r="G1020" s="390" t="s">
        <v>7160</v>
      </c>
    </row>
    <row r="1021" spans="1:7" x14ac:dyDescent="0.45">
      <c r="A1021" s="391">
        <v>91409</v>
      </c>
      <c r="B1021" s="390" t="s">
        <v>4342</v>
      </c>
      <c r="C1021" s="390" t="s">
        <v>7161</v>
      </c>
      <c r="D1021" s="390" t="s">
        <v>7162</v>
      </c>
      <c r="E1021" s="390" t="s">
        <v>387</v>
      </c>
      <c r="F1021" s="390" t="s">
        <v>7163</v>
      </c>
      <c r="G1021" s="390" t="s">
        <v>7164</v>
      </c>
    </row>
    <row r="1022" spans="1:7" x14ac:dyDescent="0.45">
      <c r="A1022" s="391">
        <v>91426</v>
      </c>
      <c r="B1022" s="390" t="s">
        <v>1530</v>
      </c>
      <c r="C1022" s="390" t="s">
        <v>2380</v>
      </c>
      <c r="D1022" s="390" t="s">
        <v>1529</v>
      </c>
      <c r="E1022" s="390" t="s">
        <v>866</v>
      </c>
      <c r="F1022" s="390" t="s">
        <v>2379</v>
      </c>
      <c r="G1022" s="390" t="s">
        <v>7165</v>
      </c>
    </row>
    <row r="1023" spans="1:7" x14ac:dyDescent="0.45">
      <c r="A1023" s="391">
        <v>91450</v>
      </c>
      <c r="B1023" s="390" t="s">
        <v>4327</v>
      </c>
      <c r="C1023" s="390" t="s">
        <v>7166</v>
      </c>
      <c r="D1023" s="390" t="s">
        <v>7167</v>
      </c>
      <c r="E1023" s="390" t="s">
        <v>415</v>
      </c>
      <c r="F1023" s="390" t="s">
        <v>7168</v>
      </c>
      <c r="G1023" s="390" t="s">
        <v>7169</v>
      </c>
    </row>
    <row r="1024" spans="1:7" x14ac:dyDescent="0.45">
      <c r="A1024" s="391">
        <v>91451</v>
      </c>
      <c r="B1024" s="390" t="s">
        <v>487</v>
      </c>
      <c r="C1024" s="390" t="s">
        <v>1411</v>
      </c>
      <c r="D1024" s="390" t="s">
        <v>1970</v>
      </c>
      <c r="E1024" s="390" t="s">
        <v>415</v>
      </c>
      <c r="F1024" s="390" t="s">
        <v>1971</v>
      </c>
      <c r="G1024" s="390" t="s">
        <v>7170</v>
      </c>
    </row>
    <row r="1025" spans="1:7" x14ac:dyDescent="0.45">
      <c r="A1025" s="391">
        <v>91492</v>
      </c>
      <c r="B1025" s="390" t="s">
        <v>315</v>
      </c>
      <c r="C1025" s="390" t="s">
        <v>3415</v>
      </c>
      <c r="D1025" s="390" t="s">
        <v>873</v>
      </c>
      <c r="E1025" s="390" t="s">
        <v>848</v>
      </c>
      <c r="F1025" s="390" t="s">
        <v>2381</v>
      </c>
      <c r="G1025" s="390" t="s">
        <v>7171</v>
      </c>
    </row>
    <row r="1026" spans="1:7" x14ac:dyDescent="0.45">
      <c r="A1026" s="391">
        <v>91511</v>
      </c>
      <c r="B1026" s="390" t="s">
        <v>4295</v>
      </c>
      <c r="C1026" s="390" t="s">
        <v>7172</v>
      </c>
      <c r="D1026" s="390" t="s">
        <v>7173</v>
      </c>
      <c r="E1026" s="390" t="s">
        <v>430</v>
      </c>
      <c r="F1026" s="390" t="s">
        <v>7174</v>
      </c>
      <c r="G1026" s="390" t="s">
        <v>7175</v>
      </c>
    </row>
    <row r="1027" spans="1:7" x14ac:dyDescent="0.45">
      <c r="A1027" s="391">
        <v>91529</v>
      </c>
      <c r="B1027" s="390" t="s">
        <v>4286</v>
      </c>
      <c r="C1027" s="390" t="s">
        <v>7176</v>
      </c>
      <c r="D1027" s="390" t="s">
        <v>7177</v>
      </c>
      <c r="E1027" s="390" t="s">
        <v>548</v>
      </c>
      <c r="F1027" s="390" t="s">
        <v>7178</v>
      </c>
      <c r="G1027" s="390" t="s">
        <v>7179</v>
      </c>
    </row>
    <row r="1028" spans="1:7" x14ac:dyDescent="0.45">
      <c r="A1028" s="391">
        <v>91547</v>
      </c>
      <c r="B1028" s="390" t="s">
        <v>299</v>
      </c>
      <c r="C1028" s="390" t="s">
        <v>3439</v>
      </c>
      <c r="D1028" s="390" t="s">
        <v>849</v>
      </c>
      <c r="E1028" s="390" t="s">
        <v>848</v>
      </c>
      <c r="F1028" s="390" t="s">
        <v>3438</v>
      </c>
      <c r="G1028" s="390" t="s">
        <v>7180</v>
      </c>
    </row>
    <row r="1029" spans="1:7" x14ac:dyDescent="0.45">
      <c r="A1029" s="391">
        <v>91567</v>
      </c>
      <c r="B1029" s="390" t="s">
        <v>4267</v>
      </c>
      <c r="C1029" s="390" t="s">
        <v>7181</v>
      </c>
      <c r="D1029" s="390" t="s">
        <v>7182</v>
      </c>
      <c r="E1029" s="390" t="s">
        <v>5</v>
      </c>
      <c r="F1029" s="390" t="s">
        <v>7183</v>
      </c>
      <c r="G1029" s="390" t="s">
        <v>7184</v>
      </c>
    </row>
    <row r="1030" spans="1:7" x14ac:dyDescent="0.45">
      <c r="A1030" s="391">
        <v>91589</v>
      </c>
      <c r="B1030" s="390" t="s">
        <v>538</v>
      </c>
      <c r="C1030" s="390" t="s">
        <v>2904</v>
      </c>
      <c r="D1030" s="390" t="s">
        <v>539</v>
      </c>
      <c r="E1030" s="390" t="s">
        <v>430</v>
      </c>
      <c r="F1030" s="390" t="s">
        <v>2034</v>
      </c>
      <c r="G1030" s="390" t="s">
        <v>2587</v>
      </c>
    </row>
    <row r="1031" spans="1:7" x14ac:dyDescent="0.45">
      <c r="A1031" s="391">
        <v>91599</v>
      </c>
      <c r="B1031" s="390" t="s">
        <v>642</v>
      </c>
      <c r="C1031" s="390" t="s">
        <v>3168</v>
      </c>
      <c r="D1031" s="390" t="s">
        <v>1549</v>
      </c>
      <c r="E1031" s="390" t="s">
        <v>456</v>
      </c>
      <c r="F1031" s="390" t="s">
        <v>3167</v>
      </c>
      <c r="G1031" s="390" t="s">
        <v>7185</v>
      </c>
    </row>
    <row r="1032" spans="1:7" x14ac:dyDescent="0.45">
      <c r="A1032" s="391">
        <v>91644</v>
      </c>
      <c r="B1032" s="390" t="s">
        <v>814</v>
      </c>
      <c r="C1032" s="390" t="s">
        <v>3360</v>
      </c>
      <c r="D1032" s="390" t="s">
        <v>815</v>
      </c>
      <c r="E1032" s="390" t="s">
        <v>798</v>
      </c>
      <c r="F1032" s="390" t="s">
        <v>2325</v>
      </c>
      <c r="G1032" s="390" t="s">
        <v>7186</v>
      </c>
    </row>
    <row r="1033" spans="1:7" x14ac:dyDescent="0.45">
      <c r="A1033" s="391">
        <v>91658</v>
      </c>
      <c r="B1033" s="390" t="s">
        <v>4212</v>
      </c>
      <c r="C1033" s="390" t="s">
        <v>7187</v>
      </c>
      <c r="D1033" s="390" t="s">
        <v>7188</v>
      </c>
      <c r="E1033" s="390" t="s">
        <v>370</v>
      </c>
      <c r="F1033" s="390" t="s">
        <v>7189</v>
      </c>
      <c r="G1033" s="390" t="s">
        <v>7190</v>
      </c>
    </row>
    <row r="1034" spans="1:7" x14ac:dyDescent="0.45">
      <c r="A1034" s="391">
        <v>91698</v>
      </c>
      <c r="B1034" s="390" t="s">
        <v>4188</v>
      </c>
      <c r="C1034" s="390" t="s">
        <v>7191</v>
      </c>
      <c r="D1034" s="390" t="s">
        <v>7192</v>
      </c>
      <c r="E1034" s="390" t="s">
        <v>454</v>
      </c>
      <c r="F1034" s="390" t="s">
        <v>7193</v>
      </c>
      <c r="G1034" s="390" t="s">
        <v>7194</v>
      </c>
    </row>
    <row r="1035" spans="1:7" x14ac:dyDescent="0.45">
      <c r="A1035" s="391">
        <v>91707</v>
      </c>
      <c r="B1035" s="390" t="s">
        <v>4182</v>
      </c>
      <c r="C1035" s="390" t="s">
        <v>7195</v>
      </c>
      <c r="D1035" s="390" t="s">
        <v>7196</v>
      </c>
      <c r="E1035" s="390" t="s">
        <v>892</v>
      </c>
      <c r="F1035" s="390" t="s">
        <v>7197</v>
      </c>
      <c r="G1035" s="390" t="s">
        <v>7198</v>
      </c>
    </row>
    <row r="1036" spans="1:7" x14ac:dyDescent="0.45">
      <c r="A1036" s="391">
        <v>91708</v>
      </c>
      <c r="B1036" s="390" t="s">
        <v>4181</v>
      </c>
      <c r="C1036" s="390" t="s">
        <v>7199</v>
      </c>
      <c r="D1036" s="390" t="s">
        <v>7200</v>
      </c>
      <c r="E1036" s="390" t="s">
        <v>848</v>
      </c>
      <c r="F1036" s="390" t="s">
        <v>7201</v>
      </c>
      <c r="G1036" s="390" t="s">
        <v>7202</v>
      </c>
    </row>
    <row r="1037" spans="1:7" x14ac:dyDescent="0.45">
      <c r="A1037" s="391">
        <v>91711</v>
      </c>
      <c r="B1037" s="390" t="s">
        <v>4178</v>
      </c>
      <c r="C1037" s="390" t="s">
        <v>7203</v>
      </c>
      <c r="D1037" s="390" t="s">
        <v>7204</v>
      </c>
      <c r="E1037" s="390" t="s">
        <v>860</v>
      </c>
      <c r="F1037" s="390" t="s">
        <v>7205</v>
      </c>
      <c r="G1037" s="390" t="s">
        <v>7206</v>
      </c>
    </row>
    <row r="1038" spans="1:7" x14ac:dyDescent="0.45">
      <c r="A1038" s="391">
        <v>91722</v>
      </c>
      <c r="B1038" s="390" t="s">
        <v>1735</v>
      </c>
      <c r="C1038" s="390" t="s">
        <v>3016</v>
      </c>
      <c r="D1038" s="390" t="s">
        <v>1563</v>
      </c>
      <c r="E1038" s="390" t="s">
        <v>407</v>
      </c>
      <c r="F1038" s="390" t="s">
        <v>3015</v>
      </c>
      <c r="G1038" s="390" t="s">
        <v>7207</v>
      </c>
    </row>
    <row r="1039" spans="1:7" x14ac:dyDescent="0.45">
      <c r="A1039" s="391">
        <v>91727</v>
      </c>
      <c r="B1039" s="390" t="s">
        <v>2028</v>
      </c>
      <c r="C1039" s="390" t="s">
        <v>3005</v>
      </c>
      <c r="D1039" s="390" t="s">
        <v>1565</v>
      </c>
      <c r="E1039" s="390" t="s">
        <v>430</v>
      </c>
      <c r="F1039" s="390" t="s">
        <v>2029</v>
      </c>
      <c r="G1039" s="390" t="s">
        <v>7208</v>
      </c>
    </row>
    <row r="1040" spans="1:7" x14ac:dyDescent="0.45">
      <c r="A1040" s="391">
        <v>91730</v>
      </c>
      <c r="B1040" s="390" t="s">
        <v>4165</v>
      </c>
      <c r="C1040" s="390" t="s">
        <v>7209</v>
      </c>
      <c r="D1040" s="390" t="s">
        <v>7210</v>
      </c>
      <c r="E1040" s="390" t="s">
        <v>430</v>
      </c>
      <c r="F1040" s="390" t="s">
        <v>7211</v>
      </c>
      <c r="G1040" s="390" t="s">
        <v>7212</v>
      </c>
    </row>
    <row r="1041" spans="1:7" x14ac:dyDescent="0.45">
      <c r="A1041" s="391">
        <v>91742</v>
      </c>
      <c r="B1041" s="390" t="s">
        <v>4158</v>
      </c>
      <c r="C1041" s="390" t="s">
        <v>3206</v>
      </c>
      <c r="D1041" s="390" t="s">
        <v>730</v>
      </c>
      <c r="E1041" s="390" t="s">
        <v>711</v>
      </c>
      <c r="F1041" s="390" t="s">
        <v>2201</v>
      </c>
      <c r="G1041" s="390" t="s">
        <v>2704</v>
      </c>
    </row>
    <row r="1042" spans="1:7" x14ac:dyDescent="0.45">
      <c r="A1042" s="391">
        <v>91744</v>
      </c>
      <c r="B1042" s="390" t="s">
        <v>237</v>
      </c>
      <c r="C1042" s="390" t="s">
        <v>1380</v>
      </c>
      <c r="D1042" s="390" t="s">
        <v>733</v>
      </c>
      <c r="E1042" s="390" t="s">
        <v>711</v>
      </c>
      <c r="F1042" s="390" t="s">
        <v>2204</v>
      </c>
      <c r="G1042" s="390" t="s">
        <v>7213</v>
      </c>
    </row>
    <row r="1043" spans="1:7" x14ac:dyDescent="0.45">
      <c r="A1043" s="391">
        <v>91759</v>
      </c>
      <c r="B1043" s="390" t="s">
        <v>4150</v>
      </c>
      <c r="C1043" s="390" t="s">
        <v>7214</v>
      </c>
      <c r="D1043" s="390" t="s">
        <v>7215</v>
      </c>
      <c r="E1043" s="390" t="s">
        <v>806</v>
      </c>
      <c r="F1043" s="390" t="s">
        <v>7216</v>
      </c>
      <c r="G1043" s="390" t="s">
        <v>7217</v>
      </c>
    </row>
    <row r="1044" spans="1:7" x14ac:dyDescent="0.45">
      <c r="A1044" s="391">
        <v>91761</v>
      </c>
      <c r="B1044" s="390" t="s">
        <v>4148</v>
      </c>
      <c r="C1044" s="390" t="s">
        <v>7218</v>
      </c>
      <c r="D1044" s="390" t="s">
        <v>7219</v>
      </c>
      <c r="E1044" s="390" t="s">
        <v>802</v>
      </c>
      <c r="F1044" s="390" t="s">
        <v>7220</v>
      </c>
      <c r="G1044" s="390" t="s">
        <v>7221</v>
      </c>
    </row>
    <row r="1045" spans="1:7" x14ac:dyDescent="0.45">
      <c r="A1045" s="391">
        <v>91775</v>
      </c>
      <c r="B1045" s="390" t="s">
        <v>4138</v>
      </c>
      <c r="C1045" s="390" t="s">
        <v>7222</v>
      </c>
      <c r="D1045" s="390" t="s">
        <v>7223</v>
      </c>
      <c r="E1045" s="390" t="s">
        <v>802</v>
      </c>
      <c r="F1045" s="390" t="s">
        <v>7224</v>
      </c>
      <c r="G1045" s="390" t="s">
        <v>7225</v>
      </c>
    </row>
    <row r="1046" spans="1:7" x14ac:dyDescent="0.45">
      <c r="A1046" s="391">
        <v>91793</v>
      </c>
      <c r="B1046" s="390" t="s">
        <v>4129</v>
      </c>
      <c r="C1046" s="390" t="s">
        <v>7226</v>
      </c>
      <c r="D1046" s="390" t="s">
        <v>7227</v>
      </c>
      <c r="E1046" s="390" t="s">
        <v>569</v>
      </c>
      <c r="F1046" s="390" t="s">
        <v>7228</v>
      </c>
      <c r="G1046" s="390" t="s">
        <v>7229</v>
      </c>
    </row>
    <row r="1047" spans="1:7" x14ac:dyDescent="0.45">
      <c r="A1047" s="391">
        <v>91794</v>
      </c>
      <c r="B1047" s="390" t="s">
        <v>4128</v>
      </c>
      <c r="C1047" s="390" t="s">
        <v>7230</v>
      </c>
      <c r="D1047" s="390" t="s">
        <v>7231</v>
      </c>
      <c r="E1047" s="390" t="s">
        <v>806</v>
      </c>
      <c r="F1047" s="390" t="s">
        <v>7232</v>
      </c>
      <c r="G1047" s="390" t="s">
        <v>7233</v>
      </c>
    </row>
    <row r="1048" spans="1:7" x14ac:dyDescent="0.45">
      <c r="A1048" s="391">
        <v>91831</v>
      </c>
      <c r="B1048" s="390" t="s">
        <v>4107</v>
      </c>
      <c r="C1048" s="390" t="s">
        <v>7234</v>
      </c>
      <c r="D1048" s="390" t="s">
        <v>7235</v>
      </c>
      <c r="E1048" s="390" t="s">
        <v>840</v>
      </c>
      <c r="F1048" s="390" t="s">
        <v>7236</v>
      </c>
      <c r="G1048" s="390" t="s">
        <v>7237</v>
      </c>
    </row>
    <row r="1049" spans="1:7" x14ac:dyDescent="0.45">
      <c r="A1049" s="391">
        <v>91836</v>
      </c>
      <c r="B1049" s="390" t="s">
        <v>3212</v>
      </c>
      <c r="C1049" s="390" t="s">
        <v>3214</v>
      </c>
      <c r="D1049" s="390" t="s">
        <v>675</v>
      </c>
      <c r="E1049" s="390" t="s">
        <v>658</v>
      </c>
      <c r="F1049" s="390" t="s">
        <v>3213</v>
      </c>
      <c r="G1049" s="390" t="s">
        <v>7238</v>
      </c>
    </row>
    <row r="1050" spans="1:7" x14ac:dyDescent="0.45">
      <c r="A1050" s="391">
        <v>91847</v>
      </c>
      <c r="B1050" s="390" t="s">
        <v>4095</v>
      </c>
      <c r="C1050" s="390" t="s">
        <v>7239</v>
      </c>
      <c r="D1050" s="390" t="s">
        <v>7240</v>
      </c>
      <c r="E1050" s="390" t="s">
        <v>806</v>
      </c>
      <c r="F1050" s="390" t="s">
        <v>7241</v>
      </c>
      <c r="G1050" s="390" t="s">
        <v>7242</v>
      </c>
    </row>
    <row r="1051" spans="1:7" x14ac:dyDescent="0.45">
      <c r="A1051" s="391">
        <v>91850</v>
      </c>
      <c r="B1051" s="390" t="s">
        <v>4094</v>
      </c>
      <c r="C1051" s="390" t="s">
        <v>7243</v>
      </c>
      <c r="D1051" s="390" t="s">
        <v>7244</v>
      </c>
      <c r="E1051" s="390" t="s">
        <v>840</v>
      </c>
      <c r="F1051" s="390" t="s">
        <v>7245</v>
      </c>
      <c r="G1051" s="390" t="s">
        <v>7246</v>
      </c>
    </row>
    <row r="1052" spans="1:7" x14ac:dyDescent="0.45">
      <c r="A1052" s="391">
        <v>91872</v>
      </c>
      <c r="B1052" s="390" t="s">
        <v>4079</v>
      </c>
      <c r="C1052" s="390" t="s">
        <v>7247</v>
      </c>
      <c r="D1052" s="390" t="s">
        <v>7248</v>
      </c>
      <c r="E1052" s="390" t="s">
        <v>892</v>
      </c>
      <c r="F1052" s="390" t="s">
        <v>7249</v>
      </c>
      <c r="G1052" s="390" t="s">
        <v>7250</v>
      </c>
    </row>
    <row r="1053" spans="1:7" x14ac:dyDescent="0.45">
      <c r="A1053" s="391">
        <v>91886</v>
      </c>
      <c r="B1053" s="390" t="s">
        <v>4072</v>
      </c>
      <c r="C1053" s="390" t="s">
        <v>7251</v>
      </c>
      <c r="D1053" s="390" t="s">
        <v>7252</v>
      </c>
      <c r="E1053" s="390" t="s">
        <v>456</v>
      </c>
      <c r="F1053" s="390" t="s">
        <v>7253</v>
      </c>
      <c r="G1053" s="390" t="s">
        <v>7254</v>
      </c>
    </row>
    <row r="1054" spans="1:7" x14ac:dyDescent="0.45">
      <c r="A1054" s="391">
        <v>91891</v>
      </c>
      <c r="B1054" s="390" t="s">
        <v>4069</v>
      </c>
      <c r="C1054" s="390" t="s">
        <v>7255</v>
      </c>
      <c r="D1054" s="390" t="s">
        <v>7256</v>
      </c>
      <c r="E1054" s="390" t="s">
        <v>542</v>
      </c>
      <c r="F1054" s="390" t="s">
        <v>7257</v>
      </c>
      <c r="G1054" s="390" t="s">
        <v>7258</v>
      </c>
    </row>
    <row r="1055" spans="1:7" x14ac:dyDescent="0.45">
      <c r="A1055" s="391">
        <v>91901</v>
      </c>
      <c r="B1055" s="390" t="s">
        <v>4062</v>
      </c>
      <c r="C1055" s="390" t="s">
        <v>7259</v>
      </c>
      <c r="D1055" s="390" t="s">
        <v>7260</v>
      </c>
      <c r="E1055" s="390" t="s">
        <v>456</v>
      </c>
      <c r="F1055" s="390" t="s">
        <v>7261</v>
      </c>
      <c r="G1055" s="390" t="s">
        <v>7262</v>
      </c>
    </row>
    <row r="1056" spans="1:7" x14ac:dyDescent="0.45">
      <c r="A1056" s="391">
        <v>91933</v>
      </c>
      <c r="B1056" s="390" t="s">
        <v>4040</v>
      </c>
      <c r="C1056" s="390" t="s">
        <v>7263</v>
      </c>
      <c r="D1056" s="390" t="s">
        <v>7264</v>
      </c>
      <c r="E1056" s="390" t="s">
        <v>679</v>
      </c>
      <c r="F1056" s="390" t="s">
        <v>7265</v>
      </c>
      <c r="G1056" s="390" t="s">
        <v>7266</v>
      </c>
    </row>
    <row r="1057" spans="1:7" x14ac:dyDescent="0.45">
      <c r="A1057" s="391">
        <v>91938</v>
      </c>
      <c r="B1057" s="390" t="s">
        <v>4036</v>
      </c>
      <c r="C1057" s="390" t="s">
        <v>7267</v>
      </c>
      <c r="D1057" s="390" t="s">
        <v>7268</v>
      </c>
      <c r="E1057" s="390" t="s">
        <v>370</v>
      </c>
      <c r="F1057" s="390" t="s">
        <v>7269</v>
      </c>
      <c r="G1057" s="390" t="s">
        <v>7270</v>
      </c>
    </row>
    <row r="1058" spans="1:7" x14ac:dyDescent="0.45">
      <c r="A1058" s="391">
        <v>91944</v>
      </c>
      <c r="B1058" s="390" t="s">
        <v>4031</v>
      </c>
      <c r="C1058" s="390" t="s">
        <v>7271</v>
      </c>
      <c r="D1058" s="390" t="s">
        <v>7272</v>
      </c>
      <c r="E1058" s="390" t="s">
        <v>358</v>
      </c>
      <c r="F1058" s="390" t="s">
        <v>7273</v>
      </c>
      <c r="G1058" s="390" t="s">
        <v>7274</v>
      </c>
    </row>
    <row r="1059" spans="1:7" x14ac:dyDescent="0.45">
      <c r="A1059" s="391">
        <v>91945</v>
      </c>
      <c r="B1059" s="390" t="s">
        <v>4030</v>
      </c>
      <c r="C1059" s="390" t="s">
        <v>7275</v>
      </c>
      <c r="D1059" s="390" t="s">
        <v>7276</v>
      </c>
      <c r="E1059" s="390" t="s">
        <v>426</v>
      </c>
      <c r="F1059" s="390" t="s">
        <v>7277</v>
      </c>
      <c r="G1059" s="390" t="s">
        <v>7278</v>
      </c>
    </row>
    <row r="1060" spans="1:7" x14ac:dyDescent="0.45">
      <c r="A1060" s="391">
        <v>91959</v>
      </c>
      <c r="B1060" s="390" t="s">
        <v>4018</v>
      </c>
      <c r="C1060" s="390" t="s">
        <v>7279</v>
      </c>
      <c r="D1060" s="390" t="s">
        <v>6917</v>
      </c>
      <c r="E1060" s="390" t="s">
        <v>430</v>
      </c>
      <c r="F1060" s="390" t="s">
        <v>7280</v>
      </c>
      <c r="G1060" s="390" t="s">
        <v>7281</v>
      </c>
    </row>
    <row r="1061" spans="1:7" x14ac:dyDescent="0.45">
      <c r="A1061" s="391">
        <v>91972</v>
      </c>
      <c r="B1061" s="390" t="s">
        <v>4009</v>
      </c>
      <c r="C1061" s="390" t="s">
        <v>7282</v>
      </c>
      <c r="D1061" s="390" t="s">
        <v>7283</v>
      </c>
      <c r="E1061" s="390" t="s">
        <v>610</v>
      </c>
      <c r="F1061" s="390" t="s">
        <v>7284</v>
      </c>
      <c r="G1061" s="390" t="s">
        <v>7285</v>
      </c>
    </row>
    <row r="1062" spans="1:7" x14ac:dyDescent="0.45">
      <c r="A1062" s="391">
        <v>91977</v>
      </c>
      <c r="B1062" s="390" t="s">
        <v>4004</v>
      </c>
      <c r="C1062" s="390" t="s">
        <v>7286</v>
      </c>
      <c r="D1062" s="390" t="s">
        <v>7287</v>
      </c>
      <c r="E1062" s="390" t="s">
        <v>695</v>
      </c>
      <c r="F1062" s="390" t="s">
        <v>7288</v>
      </c>
      <c r="G1062" s="390" t="s">
        <v>7289</v>
      </c>
    </row>
    <row r="1063" spans="1:7" x14ac:dyDescent="0.45">
      <c r="A1063" s="391">
        <v>92023</v>
      </c>
      <c r="B1063" s="390" t="s">
        <v>3967</v>
      </c>
      <c r="C1063" s="390" t="s">
        <v>7290</v>
      </c>
      <c r="D1063" s="390" t="s">
        <v>7291</v>
      </c>
      <c r="E1063" s="390" t="s">
        <v>610</v>
      </c>
      <c r="F1063" s="390" t="s">
        <v>7292</v>
      </c>
      <c r="G1063" s="390" t="s">
        <v>7293</v>
      </c>
    </row>
    <row r="1064" spans="1:7" x14ac:dyDescent="0.45">
      <c r="A1064" s="391">
        <v>92056</v>
      </c>
      <c r="B1064" s="390" t="s">
        <v>3941</v>
      </c>
      <c r="C1064" s="390" t="s">
        <v>7294</v>
      </c>
      <c r="D1064" s="390" t="s">
        <v>7295</v>
      </c>
      <c r="E1064" s="390" t="s">
        <v>798</v>
      </c>
      <c r="F1064" s="390" t="s">
        <v>7296</v>
      </c>
      <c r="G1064" s="390" t="s">
        <v>7297</v>
      </c>
    </row>
    <row r="1065" spans="1:7" x14ac:dyDescent="0.45">
      <c r="A1065" s="391">
        <v>92062</v>
      </c>
      <c r="B1065" s="390" t="s">
        <v>3937</v>
      </c>
      <c r="C1065" s="390" t="s">
        <v>7298</v>
      </c>
      <c r="D1065" s="390" t="s">
        <v>7299</v>
      </c>
      <c r="E1065" s="390" t="s">
        <v>430</v>
      </c>
      <c r="F1065" s="390" t="s">
        <v>7300</v>
      </c>
      <c r="G1065" s="390" t="s">
        <v>7301</v>
      </c>
    </row>
    <row r="1066" spans="1:7" x14ac:dyDescent="0.45">
      <c r="A1066" s="391">
        <v>92070</v>
      </c>
      <c r="B1066" s="390" t="s">
        <v>3933</v>
      </c>
      <c r="C1066" s="390" t="s">
        <v>7302</v>
      </c>
      <c r="D1066" s="390" t="s">
        <v>6470</v>
      </c>
      <c r="E1066" s="390" t="s">
        <v>430</v>
      </c>
      <c r="F1066" s="390" t="s">
        <v>7303</v>
      </c>
      <c r="G1066" s="390" t="s">
        <v>7304</v>
      </c>
    </row>
    <row r="1067" spans="1:7" x14ac:dyDescent="0.45">
      <c r="A1067" s="391">
        <v>92075</v>
      </c>
      <c r="B1067" s="390" t="s">
        <v>3929</v>
      </c>
      <c r="C1067" s="390" t="s">
        <v>7305</v>
      </c>
      <c r="D1067" s="390" t="s">
        <v>7306</v>
      </c>
      <c r="E1067" s="390" t="s">
        <v>430</v>
      </c>
      <c r="F1067" s="390" t="s">
        <v>7307</v>
      </c>
      <c r="G1067" s="390" t="s">
        <v>7308</v>
      </c>
    </row>
    <row r="1068" spans="1:7" x14ac:dyDescent="0.45">
      <c r="A1068" s="391">
        <v>92089</v>
      </c>
      <c r="B1068" s="390" t="s">
        <v>3919</v>
      </c>
      <c r="C1068" s="390" t="s">
        <v>7309</v>
      </c>
      <c r="D1068" s="390" t="s">
        <v>7310</v>
      </c>
      <c r="E1068" s="390" t="s">
        <v>415</v>
      </c>
      <c r="F1068" s="390" t="s">
        <v>7311</v>
      </c>
      <c r="G1068" s="390" t="s">
        <v>7312</v>
      </c>
    </row>
    <row r="1069" spans="1:7" x14ac:dyDescent="0.45">
      <c r="A1069" s="391">
        <v>92091</v>
      </c>
      <c r="B1069" s="390" t="s">
        <v>3917</v>
      </c>
      <c r="C1069" s="390" t="s">
        <v>7313</v>
      </c>
      <c r="D1069" s="390" t="s">
        <v>7314</v>
      </c>
      <c r="E1069" s="390" t="s">
        <v>415</v>
      </c>
      <c r="F1069" s="390" t="s">
        <v>7315</v>
      </c>
      <c r="G1069" s="390" t="s">
        <v>7316</v>
      </c>
    </row>
    <row r="1070" spans="1:7" x14ac:dyDescent="0.45">
      <c r="A1070" s="391">
        <v>92117</v>
      </c>
      <c r="B1070" s="390" t="s">
        <v>3896</v>
      </c>
      <c r="C1070" s="390" t="s">
        <v>7317</v>
      </c>
      <c r="D1070" s="390" t="s">
        <v>7318</v>
      </c>
      <c r="E1070" s="390" t="s">
        <v>456</v>
      </c>
      <c r="F1070" s="390" t="s">
        <v>7319</v>
      </c>
      <c r="G1070" s="390" t="s">
        <v>7320</v>
      </c>
    </row>
    <row r="1071" spans="1:7" x14ac:dyDescent="0.45">
      <c r="A1071" s="391">
        <v>92121</v>
      </c>
      <c r="B1071" s="390" t="s">
        <v>3892</v>
      </c>
      <c r="C1071" s="390" t="s">
        <v>7321</v>
      </c>
      <c r="D1071" s="390" t="s">
        <v>7322</v>
      </c>
      <c r="E1071" s="390" t="s">
        <v>624</v>
      </c>
      <c r="F1071" s="390" t="s">
        <v>7323</v>
      </c>
      <c r="G1071" s="390" t="s">
        <v>7324</v>
      </c>
    </row>
    <row r="1072" spans="1:7" x14ac:dyDescent="0.45">
      <c r="A1072" s="391">
        <v>92125</v>
      </c>
      <c r="B1072" s="390" t="s">
        <v>3888</v>
      </c>
      <c r="C1072" s="390" t="s">
        <v>7325</v>
      </c>
      <c r="D1072" s="390" t="s">
        <v>7326</v>
      </c>
      <c r="E1072" s="390" t="s">
        <v>426</v>
      </c>
      <c r="F1072" s="390" t="s">
        <v>7327</v>
      </c>
      <c r="G1072" s="390" t="s">
        <v>7328</v>
      </c>
    </row>
    <row r="1073" spans="1:7" x14ac:dyDescent="0.45">
      <c r="A1073" s="391">
        <v>92147</v>
      </c>
      <c r="B1073" s="390" t="s">
        <v>3877</v>
      </c>
      <c r="C1073" s="390" t="s">
        <v>7329</v>
      </c>
      <c r="D1073" s="390" t="s">
        <v>7330</v>
      </c>
      <c r="E1073" s="390" t="s">
        <v>407</v>
      </c>
      <c r="F1073" s="390" t="s">
        <v>7331</v>
      </c>
      <c r="G1073" s="390" t="s">
        <v>7332</v>
      </c>
    </row>
    <row r="1074" spans="1:7" x14ac:dyDescent="0.45">
      <c r="A1074" s="391">
        <v>92148</v>
      </c>
      <c r="B1074" s="390" t="s">
        <v>3876</v>
      </c>
      <c r="C1074" s="390" t="s">
        <v>7333</v>
      </c>
      <c r="D1074" s="390" t="s">
        <v>7334</v>
      </c>
      <c r="E1074" s="390" t="s">
        <v>415</v>
      </c>
      <c r="F1074" s="390" t="s">
        <v>7335</v>
      </c>
      <c r="G1074" s="390" t="s">
        <v>7336</v>
      </c>
    </row>
    <row r="1075" spans="1:7" x14ac:dyDescent="0.45">
      <c r="A1075" s="391">
        <v>92158</v>
      </c>
      <c r="B1075" s="390" t="s">
        <v>3868</v>
      </c>
      <c r="C1075" s="390" t="s">
        <v>7337</v>
      </c>
      <c r="D1075" s="390" t="s">
        <v>7338</v>
      </c>
      <c r="E1075" s="390" t="s">
        <v>5</v>
      </c>
      <c r="F1075" s="390" t="s">
        <v>7339</v>
      </c>
      <c r="G1075" s="390" t="s">
        <v>7340</v>
      </c>
    </row>
    <row r="1076" spans="1:7" x14ac:dyDescent="0.45">
      <c r="A1076" s="391">
        <v>92182</v>
      </c>
      <c r="B1076" s="390" t="s">
        <v>3850</v>
      </c>
      <c r="C1076" s="390" t="s">
        <v>7341</v>
      </c>
      <c r="D1076" s="390" t="s">
        <v>7342</v>
      </c>
      <c r="E1076" s="390" t="s">
        <v>848</v>
      </c>
      <c r="F1076" s="390" t="s">
        <v>7343</v>
      </c>
      <c r="G1076" s="390" t="s">
        <v>7344</v>
      </c>
    </row>
    <row r="1077" spans="1:7" x14ac:dyDescent="0.45">
      <c r="A1077" s="391">
        <v>92204</v>
      </c>
      <c r="B1077" s="390" t="s">
        <v>3836</v>
      </c>
      <c r="C1077" s="390" t="s">
        <v>3019</v>
      </c>
      <c r="D1077" s="390" t="s">
        <v>1615</v>
      </c>
      <c r="E1077" s="390" t="s">
        <v>430</v>
      </c>
      <c r="F1077" s="390" t="s">
        <v>3018</v>
      </c>
      <c r="G1077" s="390" t="s">
        <v>7345</v>
      </c>
    </row>
    <row r="1078" spans="1:7" x14ac:dyDescent="0.45">
      <c r="A1078" s="391">
        <v>92233</v>
      </c>
      <c r="B1078" s="390" t="s">
        <v>3815</v>
      </c>
      <c r="C1078" s="390" t="s">
        <v>7346</v>
      </c>
      <c r="D1078" s="390" t="s">
        <v>7347</v>
      </c>
      <c r="E1078" s="390" t="s">
        <v>407</v>
      </c>
      <c r="F1078" s="390" t="s">
        <v>7348</v>
      </c>
      <c r="G1078" s="390" t="s">
        <v>7349</v>
      </c>
    </row>
    <row r="1079" spans="1:7" x14ac:dyDescent="0.45">
      <c r="A1079" s="391">
        <v>92253</v>
      </c>
      <c r="B1079" s="390" t="s">
        <v>3799</v>
      </c>
      <c r="C1079" s="390" t="s">
        <v>7350</v>
      </c>
      <c r="D1079" s="390" t="s">
        <v>7351</v>
      </c>
      <c r="E1079" s="390" t="s">
        <v>695</v>
      </c>
      <c r="F1079" s="390" t="s">
        <v>7352</v>
      </c>
      <c r="G1079" s="390" t="s">
        <v>7353</v>
      </c>
    </row>
    <row r="1080" spans="1:7" x14ac:dyDescent="0.45">
      <c r="A1080" s="391">
        <v>92283</v>
      </c>
      <c r="B1080" s="390" t="s">
        <v>3775</v>
      </c>
      <c r="C1080" s="390" t="s">
        <v>7354</v>
      </c>
      <c r="D1080" s="390" t="s">
        <v>7355</v>
      </c>
      <c r="E1080" s="390" t="s">
        <v>407</v>
      </c>
      <c r="F1080" s="390" t="s">
        <v>7356</v>
      </c>
      <c r="G1080" s="390" t="s">
        <v>7357</v>
      </c>
    </row>
    <row r="1081" spans="1:7" x14ac:dyDescent="0.45">
      <c r="A1081" s="391">
        <v>92287</v>
      </c>
      <c r="B1081" s="390" t="s">
        <v>51</v>
      </c>
      <c r="C1081" s="390" t="s">
        <v>2883</v>
      </c>
      <c r="D1081" s="390" t="s">
        <v>411</v>
      </c>
      <c r="E1081" s="390" t="s">
        <v>410</v>
      </c>
      <c r="F1081" s="390" t="s">
        <v>1901</v>
      </c>
      <c r="G1081" s="390" t="s">
        <v>7358</v>
      </c>
    </row>
    <row r="1082" spans="1:7" x14ac:dyDescent="0.45">
      <c r="A1082" s="391">
        <v>92338</v>
      </c>
      <c r="B1082" s="390" t="s">
        <v>460</v>
      </c>
      <c r="C1082" s="390" t="s">
        <v>2936</v>
      </c>
      <c r="D1082" s="390" t="s">
        <v>461</v>
      </c>
      <c r="E1082" s="390" t="s">
        <v>407</v>
      </c>
      <c r="F1082" s="390" t="s">
        <v>1953</v>
      </c>
      <c r="G1082" s="390" t="s">
        <v>7359</v>
      </c>
    </row>
    <row r="1083" spans="1:7" x14ac:dyDescent="0.45">
      <c r="A1083" s="391">
        <v>92364</v>
      </c>
      <c r="B1083" s="390" t="s">
        <v>3712</v>
      </c>
      <c r="C1083" s="390" t="s">
        <v>7360</v>
      </c>
      <c r="D1083" s="390" t="s">
        <v>7361</v>
      </c>
      <c r="E1083" s="390" t="s">
        <v>415</v>
      </c>
      <c r="F1083" s="390" t="s">
        <v>7362</v>
      </c>
      <c r="G1083" s="390" t="s">
        <v>7363</v>
      </c>
    </row>
    <row r="1084" spans="1:7" x14ac:dyDescent="0.45">
      <c r="A1084" s="391">
        <v>92419</v>
      </c>
      <c r="B1084" s="390" t="s">
        <v>3663</v>
      </c>
      <c r="C1084" s="390" t="s">
        <v>7364</v>
      </c>
      <c r="D1084" s="390" t="s">
        <v>7365</v>
      </c>
      <c r="E1084" s="390" t="s">
        <v>542</v>
      </c>
      <c r="F1084" s="390" t="s">
        <v>7366</v>
      </c>
      <c r="G1084" s="390" t="s">
        <v>7367</v>
      </c>
    </row>
    <row r="1085" spans="1:7" x14ac:dyDescent="0.45">
      <c r="A1085" s="391">
        <v>92425</v>
      </c>
      <c r="B1085" s="390" t="s">
        <v>1623</v>
      </c>
      <c r="C1085" s="390" t="s">
        <v>2168</v>
      </c>
      <c r="D1085" s="390" t="s">
        <v>1622</v>
      </c>
      <c r="E1085" s="390" t="s">
        <v>456</v>
      </c>
      <c r="F1085" s="390" t="s">
        <v>2167</v>
      </c>
      <c r="G1085" s="390" t="s">
        <v>7368</v>
      </c>
    </row>
    <row r="1086" spans="1:7" x14ac:dyDescent="0.45">
      <c r="A1086" s="391">
        <v>92438</v>
      </c>
      <c r="B1086" s="390" t="s">
        <v>3646</v>
      </c>
      <c r="C1086" s="390" t="s">
        <v>7369</v>
      </c>
      <c r="D1086" s="390" t="s">
        <v>7370</v>
      </c>
      <c r="E1086" s="390" t="s">
        <v>410</v>
      </c>
      <c r="F1086" s="390" t="s">
        <v>7371</v>
      </c>
      <c r="G1086" s="390" t="s">
        <v>7372</v>
      </c>
    </row>
    <row r="1087" spans="1:7" x14ac:dyDescent="0.45">
      <c r="A1087" s="391">
        <v>92447</v>
      </c>
      <c r="B1087" s="390" t="s">
        <v>3638</v>
      </c>
      <c r="C1087" s="390" t="s">
        <v>7373</v>
      </c>
      <c r="D1087" s="390" t="s">
        <v>7374</v>
      </c>
      <c r="E1087" s="390" t="s">
        <v>695</v>
      </c>
      <c r="F1087" s="390" t="s">
        <v>7375</v>
      </c>
      <c r="G1087" s="390" t="s">
        <v>7376</v>
      </c>
    </row>
    <row r="1088" spans="1:7" x14ac:dyDescent="0.45">
      <c r="A1088" s="391">
        <v>92482</v>
      </c>
      <c r="B1088" s="390" t="s">
        <v>3607</v>
      </c>
      <c r="C1088" s="390" t="s">
        <v>7377</v>
      </c>
      <c r="D1088" s="390" t="s">
        <v>7378</v>
      </c>
      <c r="E1088" s="390" t="s">
        <v>695</v>
      </c>
      <c r="F1088" s="390" t="s">
        <v>7379</v>
      </c>
      <c r="G1088" s="390" t="s">
        <v>7380</v>
      </c>
    </row>
    <row r="1089" spans="1:7" x14ac:dyDescent="0.45">
      <c r="A1089" s="391">
        <v>92483</v>
      </c>
      <c r="B1089" s="390" t="s">
        <v>3606</v>
      </c>
      <c r="C1089" s="390" t="s">
        <v>7381</v>
      </c>
      <c r="D1089" s="390" t="s">
        <v>7382</v>
      </c>
      <c r="E1089" s="390" t="s">
        <v>695</v>
      </c>
      <c r="F1089" s="390" t="s">
        <v>7383</v>
      </c>
      <c r="G1089" s="390" t="s">
        <v>7384</v>
      </c>
    </row>
    <row r="1090" spans="1:7" x14ac:dyDescent="0.45">
      <c r="A1090" s="391">
        <v>92489</v>
      </c>
      <c r="B1090" s="390" t="s">
        <v>3600</v>
      </c>
      <c r="C1090" s="390" t="s">
        <v>7385</v>
      </c>
      <c r="D1090" s="390" t="s">
        <v>7386</v>
      </c>
      <c r="E1090" s="390" t="s">
        <v>848</v>
      </c>
      <c r="F1090" s="390" t="s">
        <v>7387</v>
      </c>
      <c r="G1090" s="390" t="s">
        <v>7388</v>
      </c>
    </row>
    <row r="1091" spans="1:7" x14ac:dyDescent="0.45">
      <c r="A1091" s="391">
        <v>91123</v>
      </c>
      <c r="B1091" s="390" t="s">
        <v>323</v>
      </c>
      <c r="C1091" s="390" t="s">
        <v>1339</v>
      </c>
      <c r="D1091" s="390" t="s">
        <v>894</v>
      </c>
      <c r="E1091" s="390" t="s">
        <v>892</v>
      </c>
      <c r="F1091" s="390" t="s">
        <v>2409</v>
      </c>
      <c r="G1091" s="390" t="s">
        <v>3460</v>
      </c>
    </row>
    <row r="1092" spans="1:7" x14ac:dyDescent="0.45">
      <c r="A1092" s="391">
        <v>91133</v>
      </c>
      <c r="B1092" s="390" t="s">
        <v>4425</v>
      </c>
      <c r="C1092" s="390" t="s">
        <v>7389</v>
      </c>
      <c r="D1092" s="390" t="s">
        <v>7390</v>
      </c>
      <c r="E1092" s="390" t="s">
        <v>658</v>
      </c>
      <c r="F1092" s="390" t="s">
        <v>7391</v>
      </c>
      <c r="G1092" s="390" t="s">
        <v>7392</v>
      </c>
    </row>
    <row r="1093" spans="1:7" x14ac:dyDescent="0.45">
      <c r="A1093" s="391">
        <v>91145</v>
      </c>
      <c r="B1093" s="390" t="s">
        <v>1478</v>
      </c>
      <c r="C1093" s="390" t="s">
        <v>3371</v>
      </c>
      <c r="D1093" s="390" t="s">
        <v>1477</v>
      </c>
      <c r="E1093" s="390" t="s">
        <v>840</v>
      </c>
      <c r="F1093" s="390" t="s">
        <v>2356</v>
      </c>
      <c r="G1093" s="390" t="s">
        <v>2744</v>
      </c>
    </row>
    <row r="1094" spans="1:7" x14ac:dyDescent="0.45">
      <c r="A1094" s="391">
        <v>91148</v>
      </c>
      <c r="B1094" s="390" t="s">
        <v>405</v>
      </c>
      <c r="C1094" s="390" t="s">
        <v>2869</v>
      </c>
      <c r="D1094" s="390" t="s">
        <v>406</v>
      </c>
      <c r="E1094" s="390" t="s">
        <v>407</v>
      </c>
      <c r="F1094" s="390" t="s">
        <v>1886</v>
      </c>
      <c r="G1094" s="390" t="s">
        <v>7393</v>
      </c>
    </row>
    <row r="1095" spans="1:7" x14ac:dyDescent="0.45">
      <c r="A1095" s="391">
        <v>91158</v>
      </c>
      <c r="B1095" s="390" t="s">
        <v>462</v>
      </c>
      <c r="C1095" s="390" t="s">
        <v>2931</v>
      </c>
      <c r="D1095" s="390" t="s">
        <v>463</v>
      </c>
      <c r="E1095" s="390" t="s">
        <v>407</v>
      </c>
      <c r="F1095" s="390" t="s">
        <v>1944</v>
      </c>
      <c r="G1095" s="390" t="s">
        <v>7394</v>
      </c>
    </row>
    <row r="1096" spans="1:7" x14ac:dyDescent="0.45">
      <c r="A1096" s="391">
        <v>91169</v>
      </c>
      <c r="B1096" s="390" t="s">
        <v>4417</v>
      </c>
      <c r="C1096" s="390" t="s">
        <v>7395</v>
      </c>
      <c r="D1096" s="390" t="s">
        <v>7396</v>
      </c>
      <c r="E1096" s="390" t="s">
        <v>432</v>
      </c>
      <c r="F1096" s="390" t="s">
        <v>7397</v>
      </c>
      <c r="G1096" s="390" t="s">
        <v>7398</v>
      </c>
    </row>
    <row r="1097" spans="1:7" x14ac:dyDescent="0.45">
      <c r="A1097" s="391">
        <v>91204</v>
      </c>
      <c r="B1097" s="390" t="s">
        <v>218</v>
      </c>
      <c r="C1097" s="390" t="s">
        <v>1346</v>
      </c>
      <c r="D1097" s="390" t="s">
        <v>686</v>
      </c>
      <c r="E1097" s="390" t="s">
        <v>658</v>
      </c>
      <c r="F1097" s="390" t="s">
        <v>2219</v>
      </c>
      <c r="G1097" s="390" t="s">
        <v>7399</v>
      </c>
    </row>
    <row r="1098" spans="1:7" x14ac:dyDescent="0.45">
      <c r="A1098" s="391">
        <v>91246</v>
      </c>
      <c r="B1098" s="390" t="s">
        <v>45</v>
      </c>
      <c r="C1098" s="390" t="s">
        <v>2863</v>
      </c>
      <c r="D1098" s="390" t="s">
        <v>395</v>
      </c>
      <c r="E1098" s="390" t="s">
        <v>378</v>
      </c>
      <c r="F1098" s="390" t="s">
        <v>1877</v>
      </c>
      <c r="G1098" s="390" t="s">
        <v>7400</v>
      </c>
    </row>
    <row r="1099" spans="1:7" x14ac:dyDescent="0.45">
      <c r="A1099" s="391">
        <v>91265</v>
      </c>
      <c r="B1099" s="390" t="s">
        <v>128</v>
      </c>
      <c r="C1099" s="390" t="s">
        <v>1350</v>
      </c>
      <c r="D1099" s="390" t="s">
        <v>551</v>
      </c>
      <c r="E1099" s="390" t="s">
        <v>426</v>
      </c>
      <c r="F1099" s="390" t="s">
        <v>2049</v>
      </c>
      <c r="G1099" s="390" t="s">
        <v>7401</v>
      </c>
    </row>
    <row r="1100" spans="1:7" x14ac:dyDescent="0.45">
      <c r="A1100" s="391">
        <v>91276</v>
      </c>
      <c r="B1100" s="390" t="s">
        <v>771</v>
      </c>
      <c r="C1100" s="390" t="s">
        <v>3279</v>
      </c>
      <c r="D1100" s="390" t="s">
        <v>3277</v>
      </c>
      <c r="E1100" s="390" t="s">
        <v>695</v>
      </c>
      <c r="F1100" s="390" t="s">
        <v>3278</v>
      </c>
      <c r="G1100" s="390" t="s">
        <v>7402</v>
      </c>
    </row>
    <row r="1101" spans="1:7" x14ac:dyDescent="0.45">
      <c r="A1101" s="391">
        <v>91277</v>
      </c>
      <c r="B1101" s="390" t="s">
        <v>757</v>
      </c>
      <c r="C1101" s="390" t="s">
        <v>3280</v>
      </c>
      <c r="D1101" s="390" t="s">
        <v>758</v>
      </c>
      <c r="E1101" s="390" t="s">
        <v>695</v>
      </c>
      <c r="F1101" s="390" t="s">
        <v>2280</v>
      </c>
      <c r="G1101" s="390" t="s">
        <v>7403</v>
      </c>
    </row>
    <row r="1102" spans="1:7" x14ac:dyDescent="0.45">
      <c r="A1102" s="391">
        <v>91291</v>
      </c>
      <c r="B1102" s="390" t="s">
        <v>4382</v>
      </c>
      <c r="C1102" s="390" t="s">
        <v>7404</v>
      </c>
      <c r="D1102" s="390" t="s">
        <v>7405</v>
      </c>
      <c r="E1102" s="390" t="s">
        <v>415</v>
      </c>
      <c r="F1102" s="390" t="s">
        <v>7406</v>
      </c>
      <c r="G1102" s="390" t="s">
        <v>7407</v>
      </c>
    </row>
    <row r="1103" spans="1:7" x14ac:dyDescent="0.45">
      <c r="A1103" s="391">
        <v>91305</v>
      </c>
      <c r="B1103" s="390" t="s">
        <v>4379</v>
      </c>
      <c r="C1103" s="390" t="s">
        <v>7408</v>
      </c>
      <c r="D1103" s="390" t="s">
        <v>7409</v>
      </c>
      <c r="E1103" s="390" t="s">
        <v>542</v>
      </c>
      <c r="F1103" s="390" t="s">
        <v>7410</v>
      </c>
      <c r="G1103" s="390" t="s">
        <v>7411</v>
      </c>
    </row>
    <row r="1104" spans="1:7" x14ac:dyDescent="0.45">
      <c r="A1104" s="391">
        <v>91325</v>
      </c>
      <c r="B1104" s="390" t="s">
        <v>4373</v>
      </c>
      <c r="C1104" s="390" t="s">
        <v>7412</v>
      </c>
      <c r="D1104" s="390" t="s">
        <v>7413</v>
      </c>
      <c r="E1104" s="390" t="s">
        <v>430</v>
      </c>
      <c r="F1104" s="390" t="s">
        <v>7414</v>
      </c>
      <c r="G1104" s="390" t="s">
        <v>7415</v>
      </c>
    </row>
    <row r="1105" spans="1:7" x14ac:dyDescent="0.45">
      <c r="A1105" s="391">
        <v>91348</v>
      </c>
      <c r="B1105" s="390" t="s">
        <v>4366</v>
      </c>
      <c r="C1105" s="390" t="s">
        <v>7416</v>
      </c>
      <c r="D1105" s="390" t="s">
        <v>7417</v>
      </c>
      <c r="E1105" s="390" t="s">
        <v>793</v>
      </c>
      <c r="F1105" s="390" t="s">
        <v>7418</v>
      </c>
      <c r="G1105" s="390" t="s">
        <v>7419</v>
      </c>
    </row>
    <row r="1106" spans="1:7" x14ac:dyDescent="0.45">
      <c r="A1106" s="391">
        <v>91402</v>
      </c>
      <c r="B1106" s="390" t="s">
        <v>4346</v>
      </c>
      <c r="C1106" s="390" t="s">
        <v>7420</v>
      </c>
      <c r="D1106" s="390" t="s">
        <v>7421</v>
      </c>
      <c r="E1106" s="390" t="s">
        <v>5</v>
      </c>
      <c r="F1106" s="390" t="s">
        <v>7422</v>
      </c>
      <c r="G1106" s="390" t="s">
        <v>7423</v>
      </c>
    </row>
    <row r="1107" spans="1:7" x14ac:dyDescent="0.45">
      <c r="A1107" s="391">
        <v>91438</v>
      </c>
      <c r="B1107" s="390" t="s">
        <v>4333</v>
      </c>
      <c r="C1107" s="390" t="s">
        <v>7424</v>
      </c>
      <c r="D1107" s="390" t="s">
        <v>7425</v>
      </c>
      <c r="E1107" s="390" t="s">
        <v>367</v>
      </c>
      <c r="F1107" s="390" t="s">
        <v>7426</v>
      </c>
      <c r="G1107" s="390" t="s">
        <v>7427</v>
      </c>
    </row>
    <row r="1108" spans="1:7" x14ac:dyDescent="0.45">
      <c r="A1108" s="391">
        <v>91465</v>
      </c>
      <c r="B1108" s="390" t="s">
        <v>629</v>
      </c>
      <c r="C1108" s="390" t="s">
        <v>3181</v>
      </c>
      <c r="D1108" s="390" t="s">
        <v>630</v>
      </c>
      <c r="E1108" s="390" t="s">
        <v>624</v>
      </c>
      <c r="F1108" s="390" t="s">
        <v>2133</v>
      </c>
      <c r="G1108" s="390" t="s">
        <v>7428</v>
      </c>
    </row>
    <row r="1109" spans="1:7" x14ac:dyDescent="0.45">
      <c r="A1109" s="391">
        <v>91467</v>
      </c>
      <c r="B1109" s="390" t="s">
        <v>4319</v>
      </c>
      <c r="C1109" s="390" t="s">
        <v>3069</v>
      </c>
      <c r="D1109" s="390" t="s">
        <v>443</v>
      </c>
      <c r="E1109" s="390" t="s">
        <v>437</v>
      </c>
      <c r="F1109" s="390" t="s">
        <v>1927</v>
      </c>
      <c r="G1109" s="390" t="s">
        <v>7429</v>
      </c>
    </row>
    <row r="1110" spans="1:7" x14ac:dyDescent="0.45">
      <c r="A1110" s="391">
        <v>91472</v>
      </c>
      <c r="B1110" s="390" t="s">
        <v>4315</v>
      </c>
      <c r="C1110" s="390" t="s">
        <v>7430</v>
      </c>
      <c r="D1110" s="390" t="s">
        <v>7431</v>
      </c>
      <c r="E1110" s="390" t="s">
        <v>555</v>
      </c>
      <c r="F1110" s="390" t="s">
        <v>7432</v>
      </c>
      <c r="G1110" s="390" t="s">
        <v>7433</v>
      </c>
    </row>
    <row r="1111" spans="1:7" x14ac:dyDescent="0.45">
      <c r="A1111" s="391">
        <v>91501</v>
      </c>
      <c r="B1111" s="390" t="s">
        <v>40</v>
      </c>
      <c r="C1111" s="390" t="s">
        <v>2846</v>
      </c>
      <c r="D1111" s="390" t="s">
        <v>391</v>
      </c>
      <c r="E1111" s="390" t="s">
        <v>375</v>
      </c>
      <c r="F1111" s="390" t="s">
        <v>2845</v>
      </c>
      <c r="G1111" s="390" t="s">
        <v>7434</v>
      </c>
    </row>
    <row r="1112" spans="1:7" x14ac:dyDescent="0.45">
      <c r="A1112" s="391">
        <v>91512</v>
      </c>
      <c r="B1112" s="390" t="s">
        <v>4294</v>
      </c>
      <c r="C1112" s="390" t="s">
        <v>7435</v>
      </c>
      <c r="D1112" s="390" t="s">
        <v>7436</v>
      </c>
      <c r="E1112" s="390" t="s">
        <v>426</v>
      </c>
      <c r="F1112" s="390" t="s">
        <v>7437</v>
      </c>
      <c r="G1112" s="390" t="s">
        <v>7438</v>
      </c>
    </row>
    <row r="1113" spans="1:7" x14ac:dyDescent="0.45">
      <c r="A1113" s="391">
        <v>91523</v>
      </c>
      <c r="B1113" s="390" t="s">
        <v>4290</v>
      </c>
      <c r="C1113" s="390" t="s">
        <v>7439</v>
      </c>
      <c r="D1113" s="390" t="s">
        <v>6825</v>
      </c>
      <c r="E1113" s="390" t="s">
        <v>456</v>
      </c>
      <c r="F1113" s="390" t="s">
        <v>7440</v>
      </c>
      <c r="G1113" s="390" t="s">
        <v>7441</v>
      </c>
    </row>
    <row r="1114" spans="1:7" x14ac:dyDescent="0.45">
      <c r="A1114" s="391">
        <v>91528</v>
      </c>
      <c r="B1114" s="390" t="s">
        <v>198</v>
      </c>
      <c r="C1114" s="390" t="s">
        <v>1370</v>
      </c>
      <c r="D1114" s="390" t="s">
        <v>649</v>
      </c>
      <c r="E1114" s="390" t="s">
        <v>456</v>
      </c>
      <c r="F1114" s="390" t="s">
        <v>2166</v>
      </c>
      <c r="G1114" s="390" t="s">
        <v>7442</v>
      </c>
    </row>
    <row r="1115" spans="1:7" x14ac:dyDescent="0.45">
      <c r="A1115" s="391">
        <v>91551</v>
      </c>
      <c r="B1115" s="390" t="s">
        <v>4279</v>
      </c>
      <c r="C1115" s="390" t="s">
        <v>7443</v>
      </c>
      <c r="D1115" s="390" t="s">
        <v>7444</v>
      </c>
      <c r="E1115" s="390" t="s">
        <v>430</v>
      </c>
      <c r="F1115" s="390" t="s">
        <v>7445</v>
      </c>
      <c r="G1115" s="390" t="s">
        <v>7446</v>
      </c>
    </row>
    <row r="1116" spans="1:7" x14ac:dyDescent="0.45">
      <c r="A1116" s="391">
        <v>91556</v>
      </c>
      <c r="B1116" s="390" t="s">
        <v>4276</v>
      </c>
      <c r="C1116" s="390" t="s">
        <v>7447</v>
      </c>
      <c r="D1116" s="390" t="s">
        <v>7448</v>
      </c>
      <c r="E1116" s="390" t="s">
        <v>378</v>
      </c>
      <c r="F1116" s="390" t="s">
        <v>7449</v>
      </c>
      <c r="G1116" s="390" t="s">
        <v>7450</v>
      </c>
    </row>
    <row r="1117" spans="1:7" x14ac:dyDescent="0.45">
      <c r="A1117" s="391">
        <v>91558</v>
      </c>
      <c r="B1117" s="390" t="s">
        <v>396</v>
      </c>
      <c r="C1117" s="390" t="s">
        <v>2864</v>
      </c>
      <c r="D1117" s="390" t="s">
        <v>397</v>
      </c>
      <c r="E1117" s="390" t="s">
        <v>378</v>
      </c>
      <c r="F1117" s="390" t="s">
        <v>1878</v>
      </c>
      <c r="G1117" s="390" t="s">
        <v>7451</v>
      </c>
    </row>
    <row r="1118" spans="1:7" x14ac:dyDescent="0.45">
      <c r="A1118" s="391">
        <v>91576</v>
      </c>
      <c r="B1118" s="390" t="s">
        <v>4261</v>
      </c>
      <c r="C1118" s="390" t="s">
        <v>7452</v>
      </c>
      <c r="D1118" s="390" t="s">
        <v>7453</v>
      </c>
      <c r="E1118" s="390" t="s">
        <v>848</v>
      </c>
      <c r="F1118" s="390" t="s">
        <v>7454</v>
      </c>
      <c r="G1118" s="390" t="s">
        <v>7455</v>
      </c>
    </row>
    <row r="1119" spans="1:7" x14ac:dyDescent="0.45">
      <c r="A1119" s="391">
        <v>91585</v>
      </c>
      <c r="B1119" s="390" t="s">
        <v>449</v>
      </c>
      <c r="C1119" s="390" t="s">
        <v>1407</v>
      </c>
      <c r="D1119" s="390" t="s">
        <v>450</v>
      </c>
      <c r="E1119" s="390" t="s">
        <v>451</v>
      </c>
      <c r="F1119" s="390" t="s">
        <v>1937</v>
      </c>
      <c r="G1119" s="390" t="s">
        <v>7456</v>
      </c>
    </row>
    <row r="1120" spans="1:7" x14ac:dyDescent="0.45">
      <c r="A1120" s="391">
        <v>91621</v>
      </c>
      <c r="B1120" s="390" t="s">
        <v>4236</v>
      </c>
      <c r="C1120" s="390" t="s">
        <v>7457</v>
      </c>
      <c r="D1120" s="390" t="s">
        <v>7458</v>
      </c>
      <c r="E1120" s="390" t="s">
        <v>860</v>
      </c>
      <c r="F1120" s="390" t="s">
        <v>7459</v>
      </c>
      <c r="G1120" s="390" t="s">
        <v>7460</v>
      </c>
    </row>
    <row r="1121" spans="1:7" x14ac:dyDescent="0.45">
      <c r="A1121" s="391">
        <v>91624</v>
      </c>
      <c r="B1121" s="390" t="s">
        <v>1646</v>
      </c>
      <c r="C1121" s="390" t="s">
        <v>2873</v>
      </c>
      <c r="D1121" s="390" t="s">
        <v>2871</v>
      </c>
      <c r="E1121" s="390" t="s">
        <v>387</v>
      </c>
      <c r="F1121" s="390" t="s">
        <v>2872</v>
      </c>
      <c r="G1121" s="390" t="s">
        <v>7461</v>
      </c>
    </row>
    <row r="1122" spans="1:7" x14ac:dyDescent="0.45">
      <c r="A1122" s="391">
        <v>91625</v>
      </c>
      <c r="B1122" s="390" t="s">
        <v>50</v>
      </c>
      <c r="C1122" s="390" t="s">
        <v>2874</v>
      </c>
      <c r="D1122" s="390" t="s">
        <v>404</v>
      </c>
      <c r="E1122" s="390" t="s">
        <v>387</v>
      </c>
      <c r="F1122" s="390" t="s">
        <v>1892</v>
      </c>
      <c r="G1122" s="390" t="s">
        <v>7462</v>
      </c>
    </row>
    <row r="1123" spans="1:7" x14ac:dyDescent="0.45">
      <c r="A1123" s="391">
        <v>91641</v>
      </c>
      <c r="B1123" s="390" t="s">
        <v>4225</v>
      </c>
      <c r="C1123" s="390" t="s">
        <v>7463</v>
      </c>
      <c r="D1123" s="390" t="s">
        <v>5768</v>
      </c>
      <c r="E1123" s="390" t="s">
        <v>695</v>
      </c>
      <c r="F1123" s="390" t="s">
        <v>7464</v>
      </c>
      <c r="G1123" s="390" t="s">
        <v>7465</v>
      </c>
    </row>
    <row r="1124" spans="1:7" x14ac:dyDescent="0.45">
      <c r="A1124" s="391">
        <v>91650</v>
      </c>
      <c r="B1124" s="390" t="s">
        <v>4220</v>
      </c>
      <c r="C1124" s="390" t="s">
        <v>7466</v>
      </c>
      <c r="D1124" s="390" t="s">
        <v>7467</v>
      </c>
      <c r="E1124" s="390" t="s">
        <v>806</v>
      </c>
      <c r="F1124" s="390" t="s">
        <v>7468</v>
      </c>
      <c r="G1124" s="390" t="s">
        <v>7469</v>
      </c>
    </row>
    <row r="1125" spans="1:7" x14ac:dyDescent="0.45">
      <c r="A1125" s="391">
        <v>91693</v>
      </c>
      <c r="B1125" s="390" t="s">
        <v>4190</v>
      </c>
      <c r="C1125" s="390" t="s">
        <v>3231</v>
      </c>
      <c r="D1125" s="390" t="s">
        <v>698</v>
      </c>
      <c r="E1125" s="390" t="s">
        <v>658</v>
      </c>
      <c r="F1125" s="390" t="s">
        <v>2222</v>
      </c>
      <c r="G1125" s="390" t="s">
        <v>7470</v>
      </c>
    </row>
    <row r="1126" spans="1:7" x14ac:dyDescent="0.45">
      <c r="A1126" s="391">
        <v>91699</v>
      </c>
      <c r="B1126" s="390" t="s">
        <v>811</v>
      </c>
      <c r="C1126" s="390" t="s">
        <v>3361</v>
      </c>
      <c r="D1126" s="390" t="s">
        <v>812</v>
      </c>
      <c r="E1126" s="390" t="s">
        <v>798</v>
      </c>
      <c r="F1126" s="390" t="s">
        <v>2326</v>
      </c>
      <c r="G1126" s="390" t="s">
        <v>7471</v>
      </c>
    </row>
    <row r="1127" spans="1:7" x14ac:dyDescent="0.45">
      <c r="A1127" s="391">
        <v>91723</v>
      </c>
      <c r="B1127" s="390" t="s">
        <v>4170</v>
      </c>
      <c r="C1127" s="390" t="s">
        <v>7472</v>
      </c>
      <c r="D1127" s="390" t="s">
        <v>1995</v>
      </c>
      <c r="E1127" s="390" t="s">
        <v>430</v>
      </c>
      <c r="F1127" s="390" t="s">
        <v>7473</v>
      </c>
      <c r="G1127" s="390" t="s">
        <v>7474</v>
      </c>
    </row>
    <row r="1128" spans="1:7" x14ac:dyDescent="0.45">
      <c r="A1128" s="391">
        <v>91746</v>
      </c>
      <c r="B1128" s="390" t="s">
        <v>4157</v>
      </c>
      <c r="C1128" s="390" t="s">
        <v>7475</v>
      </c>
      <c r="D1128" s="390" t="s">
        <v>7476</v>
      </c>
      <c r="E1128" s="390" t="s">
        <v>711</v>
      </c>
      <c r="F1128" s="390" t="s">
        <v>7477</v>
      </c>
      <c r="G1128" s="390" t="s">
        <v>7478</v>
      </c>
    </row>
    <row r="1129" spans="1:7" x14ac:dyDescent="0.45">
      <c r="A1129" s="391">
        <v>91750</v>
      </c>
      <c r="B1129" s="390" t="s">
        <v>778</v>
      </c>
      <c r="C1129" s="390" t="s">
        <v>3285</v>
      </c>
      <c r="D1129" s="390" t="s">
        <v>779</v>
      </c>
      <c r="E1129" s="390" t="s">
        <v>695</v>
      </c>
      <c r="F1129" s="390" t="s">
        <v>2287</v>
      </c>
      <c r="G1129" s="390" t="s">
        <v>7479</v>
      </c>
    </row>
    <row r="1130" spans="1:7" x14ac:dyDescent="0.45">
      <c r="A1130" s="391">
        <v>91792</v>
      </c>
      <c r="B1130" s="390" t="s">
        <v>68</v>
      </c>
      <c r="C1130" s="390" t="s">
        <v>1384</v>
      </c>
      <c r="D1130" s="390" t="s">
        <v>440</v>
      </c>
      <c r="E1130" s="390" t="s">
        <v>437</v>
      </c>
      <c r="F1130" s="390" t="s">
        <v>1929</v>
      </c>
      <c r="G1130" s="390" t="s">
        <v>7480</v>
      </c>
    </row>
    <row r="1131" spans="1:7" x14ac:dyDescent="0.45">
      <c r="A1131" s="391">
        <v>91800</v>
      </c>
      <c r="B1131" s="390" t="s">
        <v>1582</v>
      </c>
      <c r="C1131" s="390" t="s">
        <v>3024</v>
      </c>
      <c r="D1131" s="390" t="s">
        <v>1581</v>
      </c>
      <c r="E1131" s="390" t="s">
        <v>430</v>
      </c>
      <c r="F1131" s="390" t="s">
        <v>3023</v>
      </c>
      <c r="G1131" s="390" t="s">
        <v>7481</v>
      </c>
    </row>
    <row r="1132" spans="1:7" x14ac:dyDescent="0.45">
      <c r="A1132" s="391">
        <v>91843</v>
      </c>
      <c r="B1132" s="390" t="s">
        <v>4098</v>
      </c>
      <c r="C1132" s="390" t="s">
        <v>7482</v>
      </c>
      <c r="D1132" s="390" t="s">
        <v>7483</v>
      </c>
      <c r="E1132" s="390" t="s">
        <v>432</v>
      </c>
      <c r="F1132" s="390" t="s">
        <v>7484</v>
      </c>
      <c r="G1132" s="390" t="s">
        <v>7485</v>
      </c>
    </row>
    <row r="1133" spans="1:7" x14ac:dyDescent="0.45">
      <c r="A1133" s="391">
        <v>91863</v>
      </c>
      <c r="B1133" s="390" t="s">
        <v>1641</v>
      </c>
      <c r="C1133" s="390" t="s">
        <v>1880</v>
      </c>
      <c r="D1133" s="390" t="s">
        <v>1640</v>
      </c>
      <c r="E1133" s="390" t="s">
        <v>378</v>
      </c>
      <c r="F1133" s="390" t="s">
        <v>1879</v>
      </c>
      <c r="G1133" s="390" t="s">
        <v>7486</v>
      </c>
    </row>
    <row r="1134" spans="1:7" x14ac:dyDescent="0.45">
      <c r="A1134" s="391">
        <v>91869</v>
      </c>
      <c r="B1134" s="390" t="s">
        <v>4081</v>
      </c>
      <c r="C1134" s="390" t="s">
        <v>7487</v>
      </c>
      <c r="D1134" s="390" t="s">
        <v>5235</v>
      </c>
      <c r="E1134" s="390" t="s">
        <v>451</v>
      </c>
      <c r="F1134" s="390" t="s">
        <v>5236</v>
      </c>
      <c r="G1134" s="390" t="s">
        <v>5237</v>
      </c>
    </row>
    <row r="1135" spans="1:7" x14ac:dyDescent="0.45">
      <c r="A1135" s="391">
        <v>91873</v>
      </c>
      <c r="B1135" s="390" t="s">
        <v>232</v>
      </c>
      <c r="C1135" s="390" t="s">
        <v>3309</v>
      </c>
      <c r="D1135" s="390" t="s">
        <v>719</v>
      </c>
      <c r="E1135" s="390" t="s">
        <v>711</v>
      </c>
      <c r="F1135" s="390" t="s">
        <v>2246</v>
      </c>
      <c r="G1135" s="390" t="s">
        <v>7488</v>
      </c>
    </row>
    <row r="1136" spans="1:7" x14ac:dyDescent="0.45">
      <c r="A1136" s="391">
        <v>91876</v>
      </c>
      <c r="B1136" s="390" t="s">
        <v>2259</v>
      </c>
      <c r="C1136" s="390" t="s">
        <v>2261</v>
      </c>
      <c r="D1136" s="390" t="s">
        <v>1589</v>
      </c>
      <c r="E1136" s="390" t="s">
        <v>655</v>
      </c>
      <c r="F1136" s="390" t="s">
        <v>2260</v>
      </c>
      <c r="G1136" s="390" t="s">
        <v>7489</v>
      </c>
    </row>
    <row r="1137" spans="1:7" x14ac:dyDescent="0.45">
      <c r="A1137" s="391">
        <v>91910</v>
      </c>
      <c r="B1137" s="390" t="s">
        <v>427</v>
      </c>
      <c r="C1137" s="390" t="s">
        <v>2921</v>
      </c>
      <c r="D1137" s="390" t="s">
        <v>428</v>
      </c>
      <c r="E1137" s="390" t="s">
        <v>415</v>
      </c>
      <c r="F1137" s="390" t="s">
        <v>1917</v>
      </c>
      <c r="G1137" s="390" t="s">
        <v>7490</v>
      </c>
    </row>
    <row r="1138" spans="1:7" x14ac:dyDescent="0.45">
      <c r="A1138" s="391">
        <v>91920</v>
      </c>
      <c r="B1138" s="390" t="s">
        <v>4048</v>
      </c>
      <c r="C1138" s="390" t="s">
        <v>7491</v>
      </c>
      <c r="D1138" s="390" t="s">
        <v>7492</v>
      </c>
      <c r="E1138" s="390" t="s">
        <v>430</v>
      </c>
      <c r="F1138" s="390" t="s">
        <v>7493</v>
      </c>
      <c r="G1138" s="390" t="s">
        <v>7494</v>
      </c>
    </row>
    <row r="1139" spans="1:7" x14ac:dyDescent="0.45">
      <c r="A1139" s="391">
        <v>91921</v>
      </c>
      <c r="B1139" s="390" t="s">
        <v>141</v>
      </c>
      <c r="C1139" s="390" t="s">
        <v>1389</v>
      </c>
      <c r="D1139" s="390" t="s">
        <v>570</v>
      </c>
      <c r="E1139" s="390" t="s">
        <v>387</v>
      </c>
      <c r="F1139" s="390" t="s">
        <v>2070</v>
      </c>
      <c r="G1139" s="390" t="s">
        <v>7495</v>
      </c>
    </row>
    <row r="1140" spans="1:7" x14ac:dyDescent="0.45">
      <c r="A1140" s="391">
        <v>91982</v>
      </c>
      <c r="B1140" s="390" t="s">
        <v>4000</v>
      </c>
      <c r="C1140" s="390" t="s">
        <v>7496</v>
      </c>
      <c r="D1140" s="390" t="s">
        <v>7497</v>
      </c>
      <c r="E1140" s="390" t="s">
        <v>711</v>
      </c>
      <c r="F1140" s="390" t="s">
        <v>7498</v>
      </c>
      <c r="G1140" s="390" t="s">
        <v>7499</v>
      </c>
    </row>
    <row r="1141" spans="1:7" x14ac:dyDescent="0.45">
      <c r="A1141" s="391">
        <v>91985</v>
      </c>
      <c r="B1141" s="390" t="s">
        <v>231</v>
      </c>
      <c r="C1141" s="390" t="s">
        <v>1394</v>
      </c>
      <c r="D1141" s="390" t="s">
        <v>717</v>
      </c>
      <c r="E1141" s="390" t="s">
        <v>711</v>
      </c>
      <c r="F1141" s="390" t="s">
        <v>2240</v>
      </c>
      <c r="G1141" s="390" t="s">
        <v>7500</v>
      </c>
    </row>
    <row r="1142" spans="1:7" x14ac:dyDescent="0.45">
      <c r="A1142" s="391">
        <v>91994</v>
      </c>
      <c r="B1142" s="390" t="s">
        <v>3991</v>
      </c>
      <c r="C1142" s="390" t="s">
        <v>7501</v>
      </c>
      <c r="D1142" s="390" t="s">
        <v>7502</v>
      </c>
      <c r="E1142" s="390" t="s">
        <v>451</v>
      </c>
      <c r="F1142" s="390" t="s">
        <v>7503</v>
      </c>
      <c r="G1142" s="390" t="s">
        <v>7504</v>
      </c>
    </row>
    <row r="1143" spans="1:7" x14ac:dyDescent="0.45">
      <c r="A1143" s="391">
        <v>92012</v>
      </c>
      <c r="B1143" s="390" t="s">
        <v>74</v>
      </c>
      <c r="C1143" s="390" t="s">
        <v>2924</v>
      </c>
      <c r="D1143" s="390" t="s">
        <v>455</v>
      </c>
      <c r="E1143" s="390" t="s">
        <v>456</v>
      </c>
      <c r="F1143" s="390" t="s">
        <v>1939</v>
      </c>
      <c r="G1143" s="390" t="s">
        <v>7505</v>
      </c>
    </row>
    <row r="1144" spans="1:7" x14ac:dyDescent="0.45">
      <c r="A1144" s="391">
        <v>92019</v>
      </c>
      <c r="B1144" s="390" t="s">
        <v>3970</v>
      </c>
      <c r="C1144" s="390" t="s">
        <v>7506</v>
      </c>
      <c r="D1144" s="390" t="s">
        <v>7507</v>
      </c>
      <c r="E1144" s="390" t="s">
        <v>624</v>
      </c>
      <c r="F1144" s="390" t="s">
        <v>7508</v>
      </c>
      <c r="G1144" s="390" t="s">
        <v>7509</v>
      </c>
    </row>
    <row r="1145" spans="1:7" x14ac:dyDescent="0.45">
      <c r="A1145" s="391">
        <v>92027</v>
      </c>
      <c r="B1145" s="390" t="s">
        <v>3963</v>
      </c>
      <c r="C1145" s="390" t="s">
        <v>7510</v>
      </c>
      <c r="D1145" s="390" t="s">
        <v>7511</v>
      </c>
      <c r="E1145" s="390" t="s">
        <v>548</v>
      </c>
      <c r="F1145" s="390" t="s">
        <v>7512</v>
      </c>
      <c r="G1145" s="390" t="s">
        <v>7513</v>
      </c>
    </row>
    <row r="1146" spans="1:7" x14ac:dyDescent="0.45">
      <c r="A1146" s="391">
        <v>92032</v>
      </c>
      <c r="B1146" s="390" t="s">
        <v>3958</v>
      </c>
      <c r="C1146" s="390" t="s">
        <v>7514</v>
      </c>
      <c r="D1146" s="390" t="s">
        <v>7515</v>
      </c>
      <c r="E1146" s="390" t="s">
        <v>454</v>
      </c>
      <c r="F1146" s="390" t="s">
        <v>7516</v>
      </c>
      <c r="G1146" s="390" t="s">
        <v>7517</v>
      </c>
    </row>
    <row r="1147" spans="1:7" x14ac:dyDescent="0.45">
      <c r="A1147" s="391">
        <v>92048</v>
      </c>
      <c r="B1147" s="390" t="s">
        <v>3947</v>
      </c>
      <c r="C1147" s="390" t="s">
        <v>7518</v>
      </c>
      <c r="D1147" s="390" t="s">
        <v>7519</v>
      </c>
      <c r="E1147" s="390" t="s">
        <v>426</v>
      </c>
      <c r="F1147" s="390" t="s">
        <v>7520</v>
      </c>
      <c r="G1147" s="390" t="s">
        <v>7521</v>
      </c>
    </row>
    <row r="1148" spans="1:7" x14ac:dyDescent="0.45">
      <c r="A1148" s="391">
        <v>92058</v>
      </c>
      <c r="B1148" s="390" t="s">
        <v>3940</v>
      </c>
      <c r="C1148" s="390" t="s">
        <v>7522</v>
      </c>
      <c r="D1148" s="390" t="s">
        <v>7523</v>
      </c>
      <c r="E1148" s="390" t="s">
        <v>454</v>
      </c>
      <c r="F1148" s="390" t="s">
        <v>7524</v>
      </c>
      <c r="G1148" s="390" t="s">
        <v>5822</v>
      </c>
    </row>
    <row r="1149" spans="1:7" x14ac:dyDescent="0.45">
      <c r="A1149" s="391">
        <v>92069</v>
      </c>
      <c r="B1149" s="390" t="s">
        <v>3064</v>
      </c>
      <c r="C1149" s="390" t="s">
        <v>3066</v>
      </c>
      <c r="D1149" s="390" t="s">
        <v>486</v>
      </c>
      <c r="E1149" s="390" t="s">
        <v>426</v>
      </c>
      <c r="F1149" s="390" t="s">
        <v>3065</v>
      </c>
      <c r="G1149" s="390" t="s">
        <v>7525</v>
      </c>
    </row>
    <row r="1150" spans="1:7" x14ac:dyDescent="0.45">
      <c r="A1150" s="391">
        <v>92084</v>
      </c>
      <c r="B1150" s="390" t="s">
        <v>89</v>
      </c>
      <c r="C1150" s="390" t="s">
        <v>1396</v>
      </c>
      <c r="D1150" s="390" t="s">
        <v>491</v>
      </c>
      <c r="E1150" s="390" t="s">
        <v>426</v>
      </c>
      <c r="F1150" s="390" t="s">
        <v>1975</v>
      </c>
      <c r="G1150" s="390" t="s">
        <v>7526</v>
      </c>
    </row>
    <row r="1151" spans="1:7" x14ac:dyDescent="0.45">
      <c r="A1151" s="391">
        <v>92098</v>
      </c>
      <c r="B1151" s="390" t="s">
        <v>245</v>
      </c>
      <c r="C1151" s="390" t="s">
        <v>3240</v>
      </c>
      <c r="D1151" s="390" t="s">
        <v>741</v>
      </c>
      <c r="E1151" s="390" t="s">
        <v>695</v>
      </c>
      <c r="F1151" s="390" t="s">
        <v>2263</v>
      </c>
      <c r="G1151" s="390" t="s">
        <v>7527</v>
      </c>
    </row>
    <row r="1152" spans="1:7" x14ac:dyDescent="0.45">
      <c r="A1152" s="391">
        <v>92114</v>
      </c>
      <c r="B1152" s="390" t="s">
        <v>3899</v>
      </c>
      <c r="C1152" s="390" t="s">
        <v>7528</v>
      </c>
      <c r="D1152" s="390" t="s">
        <v>7529</v>
      </c>
      <c r="E1152" s="390" t="s">
        <v>430</v>
      </c>
      <c r="F1152" s="390" t="s">
        <v>7530</v>
      </c>
      <c r="G1152" s="390" t="s">
        <v>7531</v>
      </c>
    </row>
    <row r="1153" spans="1:7" x14ac:dyDescent="0.45">
      <c r="A1153" s="391">
        <v>92144</v>
      </c>
      <c r="B1153" s="390" t="s">
        <v>105</v>
      </c>
      <c r="C1153" s="390" t="s">
        <v>3025</v>
      </c>
      <c r="D1153" s="390" t="s">
        <v>516</v>
      </c>
      <c r="E1153" s="390" t="s">
        <v>415</v>
      </c>
      <c r="F1153" s="390" t="s">
        <v>2000</v>
      </c>
      <c r="G1153" s="390" t="s">
        <v>7532</v>
      </c>
    </row>
    <row r="1154" spans="1:7" x14ac:dyDescent="0.45">
      <c r="A1154" s="391">
        <v>92218</v>
      </c>
      <c r="B1154" s="390" t="s">
        <v>355</v>
      </c>
      <c r="C1154" s="390" t="s">
        <v>2791</v>
      </c>
      <c r="D1154" s="390" t="s">
        <v>356</v>
      </c>
      <c r="E1154" s="390" t="s">
        <v>5</v>
      </c>
      <c r="F1154" s="390" t="s">
        <v>1836</v>
      </c>
      <c r="G1154" s="390" t="s">
        <v>7533</v>
      </c>
    </row>
    <row r="1155" spans="1:7" x14ac:dyDescent="0.45">
      <c r="A1155" s="391">
        <v>92264</v>
      </c>
      <c r="B1155" s="390" t="s">
        <v>3790</v>
      </c>
      <c r="C1155" s="390" t="s">
        <v>7534</v>
      </c>
      <c r="D1155" s="390" t="s">
        <v>7535</v>
      </c>
      <c r="E1155" s="390" t="s">
        <v>806</v>
      </c>
      <c r="F1155" s="390" t="s">
        <v>7536</v>
      </c>
      <c r="G1155" s="390" t="s">
        <v>7537</v>
      </c>
    </row>
    <row r="1156" spans="1:7" x14ac:dyDescent="0.45">
      <c r="A1156" s="391">
        <v>92268</v>
      </c>
      <c r="B1156" s="390" t="s">
        <v>3786</v>
      </c>
      <c r="C1156" s="390" t="s">
        <v>7538</v>
      </c>
      <c r="D1156" s="390" t="s">
        <v>7539</v>
      </c>
      <c r="E1156" s="390" t="s">
        <v>407</v>
      </c>
      <c r="F1156" s="390" t="s">
        <v>7540</v>
      </c>
      <c r="G1156" s="390" t="s">
        <v>7541</v>
      </c>
    </row>
    <row r="1157" spans="1:7" x14ac:dyDescent="0.45">
      <c r="A1157" s="391">
        <v>92281</v>
      </c>
      <c r="B1157" s="390" t="s">
        <v>3777</v>
      </c>
      <c r="C1157" s="390" t="s">
        <v>7542</v>
      </c>
      <c r="D1157" s="390" t="s">
        <v>7543</v>
      </c>
      <c r="E1157" s="390" t="s">
        <v>416</v>
      </c>
      <c r="F1157" s="390" t="s">
        <v>7544</v>
      </c>
      <c r="G1157" s="390" t="s">
        <v>7545</v>
      </c>
    </row>
    <row r="1158" spans="1:7" x14ac:dyDescent="0.45">
      <c r="A1158" s="391">
        <v>92288</v>
      </c>
      <c r="B1158" s="390" t="s">
        <v>3772</v>
      </c>
      <c r="C1158" s="390" t="s">
        <v>7546</v>
      </c>
      <c r="D1158" s="390" t="s">
        <v>7547</v>
      </c>
      <c r="E1158" s="390" t="s">
        <v>430</v>
      </c>
      <c r="F1158" s="390" t="s">
        <v>7548</v>
      </c>
      <c r="G1158" s="390" t="s">
        <v>7549</v>
      </c>
    </row>
    <row r="1159" spans="1:7" x14ac:dyDescent="0.45">
      <c r="A1159" s="391">
        <v>92289</v>
      </c>
      <c r="B1159" s="390" t="s">
        <v>3771</v>
      </c>
      <c r="C1159" s="390" t="s">
        <v>7550</v>
      </c>
      <c r="D1159" s="390" t="s">
        <v>7551</v>
      </c>
      <c r="E1159" s="390" t="s">
        <v>407</v>
      </c>
      <c r="F1159" s="390" t="s">
        <v>7552</v>
      </c>
      <c r="G1159" s="390" t="s">
        <v>7553</v>
      </c>
    </row>
    <row r="1160" spans="1:7" x14ac:dyDescent="0.45">
      <c r="A1160" s="391">
        <v>92290</v>
      </c>
      <c r="B1160" s="390" t="s">
        <v>3770</v>
      </c>
      <c r="C1160" s="390" t="s">
        <v>7554</v>
      </c>
      <c r="D1160" s="390" t="s">
        <v>7555</v>
      </c>
      <c r="E1160" s="390" t="s">
        <v>407</v>
      </c>
      <c r="F1160" s="390" t="s">
        <v>7556</v>
      </c>
      <c r="G1160" s="390" t="s">
        <v>7557</v>
      </c>
    </row>
    <row r="1161" spans="1:7" x14ac:dyDescent="0.45">
      <c r="A1161" s="391">
        <v>92296</v>
      </c>
      <c r="B1161" s="390" t="s">
        <v>3764</v>
      </c>
      <c r="C1161" s="390" t="s">
        <v>7558</v>
      </c>
      <c r="D1161" s="390" t="s">
        <v>7559</v>
      </c>
      <c r="E1161" s="390" t="s">
        <v>456</v>
      </c>
      <c r="F1161" s="390" t="s">
        <v>7560</v>
      </c>
      <c r="G1161" s="390" t="s">
        <v>7561</v>
      </c>
    </row>
    <row r="1162" spans="1:7" x14ac:dyDescent="0.45">
      <c r="A1162" s="391">
        <v>92312</v>
      </c>
      <c r="B1162" s="390" t="s">
        <v>2036</v>
      </c>
      <c r="C1162" s="390" t="s">
        <v>2038</v>
      </c>
      <c r="D1162" s="390" t="s">
        <v>1619</v>
      </c>
      <c r="E1162" s="390" t="s">
        <v>426</v>
      </c>
      <c r="F1162" s="390" t="s">
        <v>2037</v>
      </c>
      <c r="G1162" s="390" t="s">
        <v>7562</v>
      </c>
    </row>
    <row r="1163" spans="1:7" x14ac:dyDescent="0.45">
      <c r="A1163" s="391">
        <v>92313</v>
      </c>
      <c r="B1163" s="390" t="s">
        <v>92</v>
      </c>
      <c r="C1163" s="390" t="s">
        <v>3026</v>
      </c>
      <c r="D1163" s="390" t="s">
        <v>498</v>
      </c>
      <c r="E1163" s="390" t="s">
        <v>430</v>
      </c>
      <c r="F1163" s="390" t="s">
        <v>1976</v>
      </c>
      <c r="G1163" s="390" t="s">
        <v>7563</v>
      </c>
    </row>
    <row r="1164" spans="1:7" x14ac:dyDescent="0.45">
      <c r="A1164" s="391">
        <v>92322</v>
      </c>
      <c r="B1164" s="390" t="s">
        <v>3747</v>
      </c>
      <c r="C1164" s="390" t="s">
        <v>7564</v>
      </c>
      <c r="D1164" s="390" t="s">
        <v>7565</v>
      </c>
      <c r="E1164" s="390" t="s">
        <v>378</v>
      </c>
      <c r="F1164" s="390" t="s">
        <v>7566</v>
      </c>
      <c r="G1164" s="390" t="s">
        <v>7567</v>
      </c>
    </row>
    <row r="1165" spans="1:7" x14ac:dyDescent="0.45">
      <c r="A1165" s="391">
        <v>92334</v>
      </c>
      <c r="B1165" s="390" t="s">
        <v>3737</v>
      </c>
      <c r="C1165" s="390" t="s">
        <v>7568</v>
      </c>
      <c r="D1165" s="390" t="s">
        <v>705</v>
      </c>
      <c r="E1165" s="390" t="s">
        <v>679</v>
      </c>
      <c r="F1165" s="390" t="s">
        <v>7569</v>
      </c>
      <c r="G1165" s="390" t="s">
        <v>7570</v>
      </c>
    </row>
    <row r="1166" spans="1:7" x14ac:dyDescent="0.45">
      <c r="A1166" s="391">
        <v>92335</v>
      </c>
      <c r="B1166" s="390" t="s">
        <v>3736</v>
      </c>
      <c r="C1166" s="390" t="s">
        <v>7571</v>
      </c>
      <c r="D1166" s="390" t="s">
        <v>7572</v>
      </c>
      <c r="E1166" s="390" t="s">
        <v>866</v>
      </c>
      <c r="F1166" s="390" t="s">
        <v>7573</v>
      </c>
      <c r="G1166" s="390" t="s">
        <v>7574</v>
      </c>
    </row>
    <row r="1167" spans="1:7" x14ac:dyDescent="0.45">
      <c r="A1167" s="391">
        <v>92344</v>
      </c>
      <c r="B1167" s="390" t="s">
        <v>233</v>
      </c>
      <c r="C1167" s="390" t="s">
        <v>3311</v>
      </c>
      <c r="D1167" s="390" t="s">
        <v>725</v>
      </c>
      <c r="E1167" s="390" t="s">
        <v>711</v>
      </c>
      <c r="F1167" s="390" t="s">
        <v>2250</v>
      </c>
      <c r="G1167" s="390" t="s">
        <v>7575</v>
      </c>
    </row>
    <row r="1168" spans="1:7" x14ac:dyDescent="0.45">
      <c r="A1168" s="391">
        <v>92349</v>
      </c>
      <c r="B1168" s="390" t="s">
        <v>3726</v>
      </c>
      <c r="C1168" s="390" t="s">
        <v>7576</v>
      </c>
      <c r="D1168" s="390" t="s">
        <v>7577</v>
      </c>
      <c r="E1168" s="390" t="s">
        <v>363</v>
      </c>
      <c r="F1168" s="390" t="s">
        <v>7578</v>
      </c>
      <c r="G1168" s="390" t="s">
        <v>7579</v>
      </c>
    </row>
    <row r="1169" spans="1:7" x14ac:dyDescent="0.45">
      <c r="A1169" s="391">
        <v>92369</v>
      </c>
      <c r="B1169" s="390" t="s">
        <v>3707</v>
      </c>
      <c r="C1169" s="390" t="s">
        <v>7580</v>
      </c>
      <c r="D1169" s="390" t="s">
        <v>7581</v>
      </c>
      <c r="E1169" s="390" t="s">
        <v>787</v>
      </c>
      <c r="F1169" s="390" t="s">
        <v>7582</v>
      </c>
      <c r="G1169" s="390" t="s">
        <v>7583</v>
      </c>
    </row>
    <row r="1170" spans="1:7" x14ac:dyDescent="0.45">
      <c r="A1170" s="391">
        <v>92443</v>
      </c>
      <c r="B1170" s="390" t="s">
        <v>3642</v>
      </c>
      <c r="C1170" s="390" t="s">
        <v>7584</v>
      </c>
      <c r="D1170" s="390" t="s">
        <v>7585</v>
      </c>
      <c r="E1170" s="390" t="s">
        <v>607</v>
      </c>
      <c r="F1170" s="390" t="s">
        <v>7586</v>
      </c>
      <c r="G1170" s="390" t="s">
        <v>7587</v>
      </c>
    </row>
    <row r="1171" spans="1:7" x14ac:dyDescent="0.45">
      <c r="A1171" s="391">
        <v>92484</v>
      </c>
      <c r="B1171" s="390" t="s">
        <v>3605</v>
      </c>
      <c r="C1171" s="390" t="s">
        <v>7588</v>
      </c>
      <c r="D1171" s="390" t="s">
        <v>7589</v>
      </c>
      <c r="E1171" s="390" t="s">
        <v>806</v>
      </c>
      <c r="F1171" s="390" t="s">
        <v>7590</v>
      </c>
      <c r="G1171" s="390" t="s">
        <v>7591</v>
      </c>
    </row>
    <row r="1172" spans="1:7" x14ac:dyDescent="0.45">
      <c r="A1172" s="391">
        <v>92485</v>
      </c>
      <c r="B1172" s="390" t="s">
        <v>3604</v>
      </c>
      <c r="C1172" s="390" t="s">
        <v>7592</v>
      </c>
      <c r="D1172" s="390" t="s">
        <v>7593</v>
      </c>
      <c r="E1172" s="390" t="s">
        <v>787</v>
      </c>
      <c r="F1172" s="390" t="s">
        <v>7594</v>
      </c>
      <c r="G1172" s="390" t="s">
        <v>7595</v>
      </c>
    </row>
    <row r="1173" spans="1:7" x14ac:dyDescent="0.45">
      <c r="A1173" s="391">
        <v>92487</v>
      </c>
      <c r="B1173" s="390" t="s">
        <v>3602</v>
      </c>
      <c r="C1173" s="390" t="s">
        <v>7596</v>
      </c>
      <c r="D1173" s="390" t="s">
        <v>7597</v>
      </c>
      <c r="E1173" s="390" t="s">
        <v>798</v>
      </c>
      <c r="F1173" s="390" t="s">
        <v>7598</v>
      </c>
      <c r="G1173" s="390" t="s">
        <v>7599</v>
      </c>
    </row>
    <row r="1174" spans="1:7" x14ac:dyDescent="0.45">
      <c r="A1174" s="391">
        <v>92496</v>
      </c>
      <c r="B1174" s="390" t="s">
        <v>3594</v>
      </c>
      <c r="C1174" s="390" t="s">
        <v>7600</v>
      </c>
      <c r="D1174" s="390" t="s">
        <v>3264</v>
      </c>
      <c r="E1174" s="390" t="s">
        <v>695</v>
      </c>
      <c r="F1174" s="390" t="s">
        <v>7601</v>
      </c>
      <c r="G1174" s="390" t="s">
        <v>7602</v>
      </c>
    </row>
    <row r="1175" spans="1:7" x14ac:dyDescent="0.45">
      <c r="A1175" s="391">
        <v>92497</v>
      </c>
      <c r="B1175" s="390" t="s">
        <v>3496</v>
      </c>
      <c r="C1175" s="390" t="s">
        <v>3499</v>
      </c>
      <c r="D1175" s="390" t="s">
        <v>3497</v>
      </c>
      <c r="E1175" s="390" t="s">
        <v>451</v>
      </c>
      <c r="F1175" s="390" t="s">
        <v>3498</v>
      </c>
      <c r="G1175" s="390" t="s">
        <v>7603</v>
      </c>
    </row>
    <row r="1176" spans="1:7" x14ac:dyDescent="0.45">
      <c r="A1176" s="391">
        <v>91184</v>
      </c>
      <c r="B1176" s="390" t="s">
        <v>39</v>
      </c>
      <c r="C1176" s="390" t="s">
        <v>1342</v>
      </c>
      <c r="D1176" s="390" t="s">
        <v>1639</v>
      </c>
      <c r="E1176" s="390" t="s">
        <v>375</v>
      </c>
      <c r="F1176" s="390" t="s">
        <v>1871</v>
      </c>
      <c r="G1176" s="390" t="s">
        <v>2501</v>
      </c>
    </row>
    <row r="1177" spans="1:7" x14ac:dyDescent="0.45">
      <c r="A1177" s="391">
        <v>91196</v>
      </c>
      <c r="B1177" s="390" t="s">
        <v>1487</v>
      </c>
      <c r="C1177" s="390" t="s">
        <v>2082</v>
      </c>
      <c r="D1177" s="390" t="s">
        <v>1486</v>
      </c>
      <c r="E1177" s="390" t="s">
        <v>576</v>
      </c>
      <c r="F1177" s="390" t="s">
        <v>2081</v>
      </c>
      <c r="G1177" s="390" t="s">
        <v>7604</v>
      </c>
    </row>
    <row r="1178" spans="1:7" x14ac:dyDescent="0.45">
      <c r="A1178" s="391">
        <v>91197</v>
      </c>
      <c r="B1178" s="390" t="s">
        <v>1489</v>
      </c>
      <c r="C1178" s="390" t="s">
        <v>3273</v>
      </c>
      <c r="D1178" s="390" t="s">
        <v>1488</v>
      </c>
      <c r="E1178" s="390" t="s">
        <v>695</v>
      </c>
      <c r="F1178" s="390" t="s">
        <v>3272</v>
      </c>
      <c r="G1178" s="390" t="s">
        <v>7605</v>
      </c>
    </row>
    <row r="1179" spans="1:7" x14ac:dyDescent="0.45">
      <c r="A1179" s="391">
        <v>91208</v>
      </c>
      <c r="B1179" s="390" t="s">
        <v>691</v>
      </c>
      <c r="C1179" s="390" t="s">
        <v>1426</v>
      </c>
      <c r="D1179" s="390" t="s">
        <v>692</v>
      </c>
      <c r="E1179" s="390" t="s">
        <v>655</v>
      </c>
      <c r="F1179" s="390" t="s">
        <v>2176</v>
      </c>
      <c r="G1179" s="390" t="s">
        <v>7606</v>
      </c>
    </row>
    <row r="1180" spans="1:7" x14ac:dyDescent="0.45">
      <c r="A1180" s="391">
        <v>91215</v>
      </c>
      <c r="B1180" s="390" t="s">
        <v>2912</v>
      </c>
      <c r="C1180" s="390" t="s">
        <v>2914</v>
      </c>
      <c r="D1180" s="390" t="s">
        <v>1492</v>
      </c>
      <c r="E1180" s="390" t="s">
        <v>415</v>
      </c>
      <c r="F1180" s="390" t="s">
        <v>2913</v>
      </c>
      <c r="G1180" s="390" t="s">
        <v>7607</v>
      </c>
    </row>
    <row r="1181" spans="1:7" x14ac:dyDescent="0.45">
      <c r="A1181" s="391">
        <v>91234</v>
      </c>
      <c r="B1181" s="390" t="s">
        <v>1499</v>
      </c>
      <c r="C1181" s="390" t="s">
        <v>7608</v>
      </c>
      <c r="D1181" s="390" t="s">
        <v>7609</v>
      </c>
      <c r="E1181" s="390" t="s">
        <v>555</v>
      </c>
      <c r="F1181" s="390" t="s">
        <v>7610</v>
      </c>
      <c r="G1181" s="390" t="s">
        <v>7611</v>
      </c>
    </row>
    <row r="1182" spans="1:7" x14ac:dyDescent="0.45">
      <c r="A1182" s="391">
        <v>91236</v>
      </c>
      <c r="B1182" s="390" t="s">
        <v>66</v>
      </c>
      <c r="C1182" s="390" t="s">
        <v>1347</v>
      </c>
      <c r="D1182" s="390" t="s">
        <v>438</v>
      </c>
      <c r="E1182" s="390" t="s">
        <v>437</v>
      </c>
      <c r="F1182" s="390" t="s">
        <v>1924</v>
      </c>
      <c r="G1182" s="390" t="s">
        <v>7612</v>
      </c>
    </row>
    <row r="1183" spans="1:7" x14ac:dyDescent="0.45">
      <c r="A1183" s="391">
        <v>91247</v>
      </c>
      <c r="B1183" s="390" t="s">
        <v>4392</v>
      </c>
      <c r="C1183" s="390" t="s">
        <v>7613</v>
      </c>
      <c r="D1183" s="390" t="s">
        <v>7614</v>
      </c>
      <c r="E1183" s="390" t="s">
        <v>555</v>
      </c>
      <c r="F1183" s="390" t="s">
        <v>7615</v>
      </c>
      <c r="G1183" s="390" t="s">
        <v>7616</v>
      </c>
    </row>
    <row r="1184" spans="1:7" x14ac:dyDescent="0.45">
      <c r="A1184" s="391">
        <v>91302</v>
      </c>
      <c r="B1184" s="390" t="s">
        <v>346</v>
      </c>
      <c r="C1184" s="390" t="s">
        <v>2820</v>
      </c>
      <c r="D1184" s="390" t="s">
        <v>347</v>
      </c>
      <c r="E1184" s="390" t="s">
        <v>5</v>
      </c>
      <c r="F1184" s="390" t="s">
        <v>1810</v>
      </c>
      <c r="G1184" s="390" t="s">
        <v>7617</v>
      </c>
    </row>
    <row r="1185" spans="1:7" x14ac:dyDescent="0.45">
      <c r="A1185" s="391">
        <v>91307</v>
      </c>
      <c r="B1185" s="390" t="s">
        <v>142</v>
      </c>
      <c r="C1185" s="390" t="s">
        <v>2984</v>
      </c>
      <c r="D1185" s="390" t="s">
        <v>1510</v>
      </c>
      <c r="E1185" s="390" t="s">
        <v>430</v>
      </c>
      <c r="F1185" s="390" t="s">
        <v>2069</v>
      </c>
      <c r="G1185" s="390" t="s">
        <v>2562</v>
      </c>
    </row>
    <row r="1186" spans="1:7" x14ac:dyDescent="0.45">
      <c r="A1186" s="391">
        <v>91324</v>
      </c>
      <c r="B1186" s="390" t="s">
        <v>766</v>
      </c>
      <c r="C1186" s="390" t="s">
        <v>3283</v>
      </c>
      <c r="D1186" s="390" t="s">
        <v>767</v>
      </c>
      <c r="E1186" s="390" t="s">
        <v>695</v>
      </c>
      <c r="F1186" s="390" t="s">
        <v>3282</v>
      </c>
      <c r="G1186" s="390" t="s">
        <v>7618</v>
      </c>
    </row>
    <row r="1187" spans="1:7" x14ac:dyDescent="0.45">
      <c r="A1187" s="391">
        <v>91326</v>
      </c>
      <c r="B1187" s="390" t="s">
        <v>1736</v>
      </c>
      <c r="C1187" s="390" t="s">
        <v>1951</v>
      </c>
      <c r="D1187" s="390" t="s">
        <v>1949</v>
      </c>
      <c r="E1187" s="390" t="s">
        <v>407</v>
      </c>
      <c r="F1187" s="390" t="s">
        <v>1950</v>
      </c>
      <c r="G1187" s="390" t="s">
        <v>7619</v>
      </c>
    </row>
    <row r="1188" spans="1:7" x14ac:dyDescent="0.45">
      <c r="A1188" s="391">
        <v>91335</v>
      </c>
      <c r="B1188" s="390" t="s">
        <v>226</v>
      </c>
      <c r="C1188" s="390" t="s">
        <v>3295</v>
      </c>
      <c r="D1188" s="390" t="s">
        <v>1517</v>
      </c>
      <c r="E1188" s="390" t="s">
        <v>668</v>
      </c>
      <c r="F1188" s="390" t="s">
        <v>2294</v>
      </c>
      <c r="G1188" s="390" t="s">
        <v>7620</v>
      </c>
    </row>
    <row r="1189" spans="1:7" x14ac:dyDescent="0.45">
      <c r="A1189" s="391">
        <v>91359</v>
      </c>
      <c r="B1189" s="390" t="s">
        <v>4363</v>
      </c>
      <c r="C1189" s="390" t="s">
        <v>7621</v>
      </c>
      <c r="D1189" s="390" t="s">
        <v>7622</v>
      </c>
      <c r="E1189" s="390" t="s">
        <v>548</v>
      </c>
      <c r="F1189" s="390" t="s">
        <v>7623</v>
      </c>
      <c r="G1189" s="390" t="s">
        <v>7624</v>
      </c>
    </row>
    <row r="1190" spans="1:7" x14ac:dyDescent="0.45">
      <c r="A1190" s="391">
        <v>91379</v>
      </c>
      <c r="B1190" s="390" t="s">
        <v>301</v>
      </c>
      <c r="C1190" s="390" t="s">
        <v>3412</v>
      </c>
      <c r="D1190" s="390" t="s">
        <v>852</v>
      </c>
      <c r="E1190" s="390" t="s">
        <v>848</v>
      </c>
      <c r="F1190" s="390" t="s">
        <v>2367</v>
      </c>
      <c r="G1190" s="390" t="s">
        <v>2756</v>
      </c>
    </row>
    <row r="1191" spans="1:7" x14ac:dyDescent="0.45">
      <c r="A1191" s="391">
        <v>91384</v>
      </c>
      <c r="B1191" s="390" t="s">
        <v>306</v>
      </c>
      <c r="C1191" s="390" t="s">
        <v>3413</v>
      </c>
      <c r="D1191" s="390" t="s">
        <v>861</v>
      </c>
      <c r="E1191" s="390" t="s">
        <v>848</v>
      </c>
      <c r="F1191" s="390" t="s">
        <v>2368</v>
      </c>
      <c r="G1191" s="390" t="s">
        <v>7625</v>
      </c>
    </row>
    <row r="1192" spans="1:7" x14ac:dyDescent="0.45">
      <c r="A1192" s="391">
        <v>91430</v>
      </c>
      <c r="B1192" s="390" t="s">
        <v>332</v>
      </c>
      <c r="C1192" s="390" t="s">
        <v>2823</v>
      </c>
      <c r="D1192" s="390" t="s">
        <v>333</v>
      </c>
      <c r="E1192" s="390" t="s">
        <v>5</v>
      </c>
      <c r="F1192" s="390" t="s">
        <v>1814</v>
      </c>
      <c r="G1192" s="390" t="s">
        <v>7626</v>
      </c>
    </row>
    <row r="1193" spans="1:7" x14ac:dyDescent="0.45">
      <c r="A1193" s="391">
        <v>91432</v>
      </c>
      <c r="B1193" s="390" t="s">
        <v>14</v>
      </c>
      <c r="C1193" s="390" t="s">
        <v>2824</v>
      </c>
      <c r="D1193" s="390" t="s">
        <v>1816</v>
      </c>
      <c r="E1193" s="390" t="s">
        <v>5</v>
      </c>
      <c r="F1193" s="390" t="s">
        <v>1817</v>
      </c>
      <c r="G1193" s="390" t="s">
        <v>7627</v>
      </c>
    </row>
    <row r="1194" spans="1:7" x14ac:dyDescent="0.45">
      <c r="A1194" s="391">
        <v>91446</v>
      </c>
      <c r="B1194" s="390" t="s">
        <v>518</v>
      </c>
      <c r="C1194" s="390" t="s">
        <v>1415</v>
      </c>
      <c r="D1194" s="390" t="s">
        <v>519</v>
      </c>
      <c r="E1194" s="390" t="s">
        <v>430</v>
      </c>
      <c r="F1194" s="390" t="s">
        <v>2011</v>
      </c>
      <c r="G1194" s="390" t="s">
        <v>7628</v>
      </c>
    </row>
    <row r="1195" spans="1:7" x14ac:dyDescent="0.45">
      <c r="A1195" s="391">
        <v>91484</v>
      </c>
      <c r="B1195" s="390" t="s">
        <v>295</v>
      </c>
      <c r="C1195" s="390" t="s">
        <v>3380</v>
      </c>
      <c r="D1195" s="390" t="s">
        <v>2350</v>
      </c>
      <c r="E1195" s="390" t="s">
        <v>802</v>
      </c>
      <c r="F1195" s="390" t="s">
        <v>2351</v>
      </c>
      <c r="G1195" s="390" t="s">
        <v>7629</v>
      </c>
    </row>
    <row r="1196" spans="1:7" x14ac:dyDescent="0.45">
      <c r="A1196" s="391">
        <v>91509</v>
      </c>
      <c r="B1196" s="390" t="s">
        <v>827</v>
      </c>
      <c r="C1196" s="390" t="s">
        <v>3367</v>
      </c>
      <c r="D1196" s="390" t="s">
        <v>828</v>
      </c>
      <c r="E1196" s="390" t="s">
        <v>806</v>
      </c>
      <c r="F1196" s="390" t="s">
        <v>2331</v>
      </c>
      <c r="G1196" s="390" t="s">
        <v>7630</v>
      </c>
    </row>
    <row r="1197" spans="1:7" x14ac:dyDescent="0.45">
      <c r="A1197" s="391">
        <v>91526</v>
      </c>
      <c r="B1197" s="390" t="s">
        <v>4287</v>
      </c>
      <c r="C1197" s="390" t="s">
        <v>7631</v>
      </c>
      <c r="D1197" s="390" t="s">
        <v>7632</v>
      </c>
      <c r="E1197" s="390" t="s">
        <v>432</v>
      </c>
      <c r="F1197" s="390" t="s">
        <v>7633</v>
      </c>
      <c r="G1197" s="390" t="s">
        <v>7634</v>
      </c>
    </row>
    <row r="1198" spans="1:7" x14ac:dyDescent="0.45">
      <c r="A1198" s="391">
        <v>91530</v>
      </c>
      <c r="B1198" s="390" t="s">
        <v>3520</v>
      </c>
      <c r="C1198" s="390" t="s">
        <v>1419</v>
      </c>
      <c r="D1198" s="390" t="s">
        <v>1540</v>
      </c>
      <c r="E1198" s="390" t="s">
        <v>407</v>
      </c>
      <c r="F1198" s="390" t="s">
        <v>2050</v>
      </c>
      <c r="G1198" s="390" t="s">
        <v>7635</v>
      </c>
    </row>
    <row r="1199" spans="1:7" x14ac:dyDescent="0.45">
      <c r="A1199" s="391">
        <v>91569</v>
      </c>
      <c r="B1199" s="390" t="s">
        <v>4265</v>
      </c>
      <c r="C1199" s="390" t="s">
        <v>7636</v>
      </c>
      <c r="D1199" s="390" t="s">
        <v>7637</v>
      </c>
      <c r="E1199" s="390" t="s">
        <v>370</v>
      </c>
      <c r="F1199" s="390" t="s">
        <v>7638</v>
      </c>
      <c r="G1199" s="390" t="s">
        <v>7639</v>
      </c>
    </row>
    <row r="1200" spans="1:7" x14ac:dyDescent="0.45">
      <c r="A1200" s="391">
        <v>91570</v>
      </c>
      <c r="B1200" s="390" t="s">
        <v>4264</v>
      </c>
      <c r="C1200" s="390" t="s">
        <v>1438</v>
      </c>
      <c r="D1200" s="390" t="s">
        <v>880</v>
      </c>
      <c r="E1200" s="390" t="s">
        <v>879</v>
      </c>
      <c r="F1200" s="390" t="s">
        <v>2404</v>
      </c>
      <c r="G1200" s="390" t="s">
        <v>7640</v>
      </c>
    </row>
    <row r="1201" spans="1:7" x14ac:dyDescent="0.45">
      <c r="A1201" s="391">
        <v>91594</v>
      </c>
      <c r="B1201" s="390" t="s">
        <v>4253</v>
      </c>
      <c r="C1201" s="390" t="s">
        <v>7641</v>
      </c>
      <c r="D1201" s="390" t="s">
        <v>7642</v>
      </c>
      <c r="E1201" s="390" t="s">
        <v>456</v>
      </c>
      <c r="F1201" s="390" t="s">
        <v>7643</v>
      </c>
      <c r="G1201" s="390" t="s">
        <v>7644</v>
      </c>
    </row>
    <row r="1202" spans="1:7" x14ac:dyDescent="0.45">
      <c r="A1202" s="391">
        <v>91600</v>
      </c>
      <c r="B1202" s="390" t="s">
        <v>4251</v>
      </c>
      <c r="C1202" s="390" t="s">
        <v>7645</v>
      </c>
      <c r="D1202" s="390" t="s">
        <v>7646</v>
      </c>
      <c r="E1202" s="390" t="s">
        <v>456</v>
      </c>
      <c r="F1202" s="390" t="s">
        <v>7647</v>
      </c>
      <c r="G1202" s="390" t="s">
        <v>7648</v>
      </c>
    </row>
    <row r="1203" spans="1:7" x14ac:dyDescent="0.45">
      <c r="A1203" s="391">
        <v>91612</v>
      </c>
      <c r="B1203" s="390" t="s">
        <v>4245</v>
      </c>
      <c r="C1203" s="390" t="s">
        <v>7649</v>
      </c>
      <c r="D1203" s="390" t="s">
        <v>7650</v>
      </c>
      <c r="E1203" s="390" t="s">
        <v>430</v>
      </c>
      <c r="F1203" s="390" t="s">
        <v>7651</v>
      </c>
      <c r="G1203" s="390" t="s">
        <v>7652</v>
      </c>
    </row>
    <row r="1204" spans="1:7" x14ac:dyDescent="0.45">
      <c r="A1204" s="391">
        <v>91635</v>
      </c>
      <c r="B1204" s="390" t="s">
        <v>4229</v>
      </c>
      <c r="C1204" s="390" t="s">
        <v>7653</v>
      </c>
      <c r="D1204" s="390" t="s">
        <v>7654</v>
      </c>
      <c r="E1204" s="390" t="s">
        <v>711</v>
      </c>
      <c r="F1204" s="390" t="s">
        <v>7655</v>
      </c>
      <c r="G1204" s="390" t="s">
        <v>7656</v>
      </c>
    </row>
    <row r="1205" spans="1:7" x14ac:dyDescent="0.45">
      <c r="A1205" s="391">
        <v>91640</v>
      </c>
      <c r="B1205" s="390" t="s">
        <v>4226</v>
      </c>
      <c r="C1205" s="390" t="s">
        <v>7657</v>
      </c>
      <c r="D1205" s="390" t="s">
        <v>7658</v>
      </c>
      <c r="E1205" s="390" t="s">
        <v>711</v>
      </c>
      <c r="F1205" s="390" t="s">
        <v>7659</v>
      </c>
      <c r="G1205" s="390" t="s">
        <v>7660</v>
      </c>
    </row>
    <row r="1206" spans="1:7" x14ac:dyDescent="0.45">
      <c r="A1206" s="391">
        <v>91642</v>
      </c>
      <c r="B1206" s="390" t="s">
        <v>4224</v>
      </c>
      <c r="C1206" s="390" t="s">
        <v>7661</v>
      </c>
      <c r="D1206" s="390" t="s">
        <v>7662</v>
      </c>
      <c r="E1206" s="390" t="s">
        <v>840</v>
      </c>
      <c r="F1206" s="390" t="s">
        <v>7663</v>
      </c>
      <c r="G1206" s="390" t="s">
        <v>7664</v>
      </c>
    </row>
    <row r="1207" spans="1:7" x14ac:dyDescent="0.45">
      <c r="A1207" s="391">
        <v>91653</v>
      </c>
      <c r="B1207" s="390" t="s">
        <v>4217</v>
      </c>
      <c r="C1207" s="390" t="s">
        <v>3364</v>
      </c>
      <c r="D1207" s="390" t="s">
        <v>821</v>
      </c>
      <c r="E1207" s="390" t="s">
        <v>806</v>
      </c>
      <c r="F1207" s="390" t="s">
        <v>2328</v>
      </c>
      <c r="G1207" s="390" t="s">
        <v>2733</v>
      </c>
    </row>
    <row r="1208" spans="1:7" x14ac:dyDescent="0.45">
      <c r="A1208" s="391">
        <v>91680</v>
      </c>
      <c r="B1208" s="390" t="s">
        <v>4197</v>
      </c>
      <c r="C1208" s="390" t="s">
        <v>7665</v>
      </c>
      <c r="D1208" s="390" t="s">
        <v>608</v>
      </c>
      <c r="E1208" s="390" t="s">
        <v>548</v>
      </c>
      <c r="F1208" s="390" t="s">
        <v>7666</v>
      </c>
      <c r="G1208" s="390" t="s">
        <v>7667</v>
      </c>
    </row>
    <row r="1209" spans="1:7" x14ac:dyDescent="0.45">
      <c r="A1209" s="391">
        <v>91692</v>
      </c>
      <c r="B1209" s="390" t="s">
        <v>4191</v>
      </c>
      <c r="C1209" s="390" t="s">
        <v>7668</v>
      </c>
      <c r="D1209" s="390" t="s">
        <v>7669</v>
      </c>
      <c r="E1209" s="390" t="s">
        <v>668</v>
      </c>
      <c r="F1209" s="390" t="s">
        <v>7670</v>
      </c>
      <c r="G1209" s="390" t="s">
        <v>7671</v>
      </c>
    </row>
    <row r="1210" spans="1:7" x14ac:dyDescent="0.45">
      <c r="A1210" s="391">
        <v>91700</v>
      </c>
      <c r="B1210" s="390" t="s">
        <v>4187</v>
      </c>
      <c r="C1210" s="390" t="s">
        <v>7672</v>
      </c>
      <c r="D1210" s="390" t="s">
        <v>7673</v>
      </c>
      <c r="E1210" s="390" t="s">
        <v>848</v>
      </c>
      <c r="F1210" s="390" t="s">
        <v>7674</v>
      </c>
      <c r="G1210" s="390" t="s">
        <v>7675</v>
      </c>
    </row>
    <row r="1211" spans="1:7" x14ac:dyDescent="0.45">
      <c r="A1211" s="391">
        <v>91724</v>
      </c>
      <c r="B1211" s="390" t="s">
        <v>98</v>
      </c>
      <c r="C1211" s="390" t="s">
        <v>1377</v>
      </c>
      <c r="D1211" s="390" t="s">
        <v>1564</v>
      </c>
      <c r="E1211" s="390" t="s">
        <v>426</v>
      </c>
      <c r="F1211" s="390" t="s">
        <v>1983</v>
      </c>
      <c r="G1211" s="390" t="s">
        <v>7676</v>
      </c>
    </row>
    <row r="1212" spans="1:7" x14ac:dyDescent="0.45">
      <c r="A1212" s="391">
        <v>91732</v>
      </c>
      <c r="B1212" s="390" t="s">
        <v>4164</v>
      </c>
      <c r="C1212" s="390" t="s">
        <v>7677</v>
      </c>
      <c r="D1212" s="390" t="s">
        <v>7678</v>
      </c>
      <c r="E1212" s="390" t="s">
        <v>437</v>
      </c>
      <c r="F1212" s="390" t="s">
        <v>7679</v>
      </c>
      <c r="G1212" s="390" t="s">
        <v>7680</v>
      </c>
    </row>
    <row r="1213" spans="1:7" x14ac:dyDescent="0.45">
      <c r="A1213" s="391">
        <v>91752</v>
      </c>
      <c r="B1213" s="390" t="s">
        <v>211</v>
      </c>
      <c r="C1213" s="390" t="s">
        <v>3207</v>
      </c>
      <c r="D1213" s="390" t="s">
        <v>671</v>
      </c>
      <c r="E1213" s="390" t="s">
        <v>668</v>
      </c>
      <c r="F1213" s="390" t="s">
        <v>2205</v>
      </c>
      <c r="G1213" s="390" t="s">
        <v>7681</v>
      </c>
    </row>
    <row r="1214" spans="1:7" x14ac:dyDescent="0.45">
      <c r="A1214" s="391">
        <v>91760</v>
      </c>
      <c r="B1214" s="390" t="s">
        <v>4149</v>
      </c>
      <c r="C1214" s="390" t="s">
        <v>7682</v>
      </c>
      <c r="D1214" s="390" t="s">
        <v>7683</v>
      </c>
      <c r="E1214" s="390" t="s">
        <v>798</v>
      </c>
      <c r="F1214" s="390" t="s">
        <v>7684</v>
      </c>
      <c r="G1214" s="390" t="s">
        <v>7685</v>
      </c>
    </row>
    <row r="1215" spans="1:7" x14ac:dyDescent="0.45">
      <c r="A1215" s="391">
        <v>91788</v>
      </c>
      <c r="B1215" s="390" t="s">
        <v>494</v>
      </c>
      <c r="C1215" s="390" t="s">
        <v>3022</v>
      </c>
      <c r="D1215" s="390" t="s">
        <v>495</v>
      </c>
      <c r="E1215" s="390" t="s">
        <v>426</v>
      </c>
      <c r="F1215" s="390" t="s">
        <v>1974</v>
      </c>
      <c r="G1215" s="390" t="s">
        <v>7686</v>
      </c>
    </row>
    <row r="1216" spans="1:7" x14ac:dyDescent="0.45">
      <c r="A1216" s="391">
        <v>91804</v>
      </c>
      <c r="B1216" s="390" t="s">
        <v>4122</v>
      </c>
      <c r="C1216" s="390" t="s">
        <v>7687</v>
      </c>
      <c r="D1216" s="390" t="s">
        <v>7688</v>
      </c>
      <c r="E1216" s="390" t="s">
        <v>555</v>
      </c>
      <c r="F1216" s="390" t="s">
        <v>7689</v>
      </c>
      <c r="G1216" s="390" t="s">
        <v>7690</v>
      </c>
    </row>
    <row r="1217" spans="1:7" x14ac:dyDescent="0.45">
      <c r="A1217" s="391">
        <v>91816</v>
      </c>
      <c r="B1217" s="390" t="s">
        <v>4115</v>
      </c>
      <c r="C1217" s="390" t="s">
        <v>7691</v>
      </c>
      <c r="D1217" s="390" t="s">
        <v>7692</v>
      </c>
      <c r="E1217" s="390" t="s">
        <v>711</v>
      </c>
      <c r="F1217" s="390" t="s">
        <v>7693</v>
      </c>
      <c r="G1217" s="390" t="s">
        <v>7694</v>
      </c>
    </row>
    <row r="1218" spans="1:7" x14ac:dyDescent="0.45">
      <c r="A1218" s="391">
        <v>91822</v>
      </c>
      <c r="B1218" s="390" t="s">
        <v>452</v>
      </c>
      <c r="C1218" s="390" t="s">
        <v>2923</v>
      </c>
      <c r="D1218" s="390" t="s">
        <v>1584</v>
      </c>
      <c r="E1218" s="390" t="s">
        <v>451</v>
      </c>
      <c r="F1218" s="390" t="s">
        <v>1938</v>
      </c>
      <c r="G1218" s="390" t="s">
        <v>2778</v>
      </c>
    </row>
    <row r="1219" spans="1:7" x14ac:dyDescent="0.45">
      <c r="A1219" s="391">
        <v>91824</v>
      </c>
      <c r="B1219" s="390" t="s">
        <v>4112</v>
      </c>
      <c r="C1219" s="390" t="s">
        <v>7695</v>
      </c>
      <c r="D1219" s="390" t="s">
        <v>7696</v>
      </c>
      <c r="E1219" s="390" t="s">
        <v>437</v>
      </c>
      <c r="F1219" s="390" t="s">
        <v>7697</v>
      </c>
      <c r="G1219" s="390" t="s">
        <v>7698</v>
      </c>
    </row>
    <row r="1220" spans="1:7" x14ac:dyDescent="0.45">
      <c r="A1220" s="391">
        <v>91838</v>
      </c>
      <c r="B1220" s="390" t="s">
        <v>4103</v>
      </c>
      <c r="C1220" s="390" t="s">
        <v>7699</v>
      </c>
      <c r="D1220" s="390" t="s">
        <v>7700</v>
      </c>
      <c r="E1220" s="390" t="s">
        <v>670</v>
      </c>
      <c r="F1220" s="390" t="s">
        <v>7701</v>
      </c>
      <c r="G1220" s="390" t="s">
        <v>7702</v>
      </c>
    </row>
    <row r="1221" spans="1:7" x14ac:dyDescent="0.45">
      <c r="A1221" s="391">
        <v>91844</v>
      </c>
      <c r="B1221" s="390" t="s">
        <v>4097</v>
      </c>
      <c r="C1221" s="390" t="s">
        <v>7703</v>
      </c>
      <c r="D1221" s="390" t="s">
        <v>7704</v>
      </c>
      <c r="E1221" s="390" t="s">
        <v>358</v>
      </c>
      <c r="F1221" s="390" t="s">
        <v>7705</v>
      </c>
      <c r="G1221" s="390" t="s">
        <v>7706</v>
      </c>
    </row>
    <row r="1222" spans="1:7" x14ac:dyDescent="0.45">
      <c r="A1222" s="391">
        <v>91858</v>
      </c>
      <c r="B1222" s="390" t="s">
        <v>4089</v>
      </c>
      <c r="C1222" s="390" t="s">
        <v>7707</v>
      </c>
      <c r="D1222" s="390" t="s">
        <v>7708</v>
      </c>
      <c r="E1222" s="390" t="s">
        <v>798</v>
      </c>
      <c r="F1222" s="390" t="s">
        <v>7709</v>
      </c>
      <c r="G1222" s="390" t="s">
        <v>7710</v>
      </c>
    </row>
    <row r="1223" spans="1:7" x14ac:dyDescent="0.45">
      <c r="A1223" s="391">
        <v>91899</v>
      </c>
      <c r="B1223" s="390" t="s">
        <v>4064</v>
      </c>
      <c r="C1223" s="390" t="s">
        <v>7711</v>
      </c>
      <c r="D1223" s="390" t="s">
        <v>635</v>
      </c>
      <c r="E1223" s="390" t="s">
        <v>456</v>
      </c>
      <c r="F1223" s="390" t="s">
        <v>7712</v>
      </c>
      <c r="G1223" s="390" t="s">
        <v>7713</v>
      </c>
    </row>
    <row r="1224" spans="1:7" x14ac:dyDescent="0.45">
      <c r="A1224" s="391">
        <v>91903</v>
      </c>
      <c r="B1224" s="390" t="s">
        <v>4060</v>
      </c>
      <c r="C1224" s="390" t="s">
        <v>7714</v>
      </c>
      <c r="D1224" s="390" t="s">
        <v>7715</v>
      </c>
      <c r="E1224" s="390" t="s">
        <v>456</v>
      </c>
      <c r="F1224" s="390" t="s">
        <v>7716</v>
      </c>
      <c r="G1224" s="390" t="s">
        <v>7717</v>
      </c>
    </row>
    <row r="1225" spans="1:7" x14ac:dyDescent="0.45">
      <c r="A1225" s="391">
        <v>91935</v>
      </c>
      <c r="B1225" s="390" t="s">
        <v>4038</v>
      </c>
      <c r="C1225" s="390" t="s">
        <v>7718</v>
      </c>
      <c r="D1225" s="390" t="s">
        <v>7719</v>
      </c>
      <c r="E1225" s="390" t="s">
        <v>5</v>
      </c>
      <c r="F1225" s="390" t="s">
        <v>7720</v>
      </c>
      <c r="G1225" s="390" t="s">
        <v>7721</v>
      </c>
    </row>
    <row r="1226" spans="1:7" x14ac:dyDescent="0.45">
      <c r="A1226" s="391">
        <v>91943</v>
      </c>
      <c r="B1226" s="390" t="s">
        <v>20</v>
      </c>
      <c r="C1226" s="390" t="s">
        <v>1391</v>
      </c>
      <c r="D1226" s="390" t="s">
        <v>1865</v>
      </c>
      <c r="E1226" s="390" t="s">
        <v>358</v>
      </c>
      <c r="F1226" s="390" t="s">
        <v>1866</v>
      </c>
      <c r="G1226" s="390" t="s">
        <v>2489</v>
      </c>
    </row>
    <row r="1227" spans="1:7" x14ac:dyDescent="0.45">
      <c r="A1227" s="391">
        <v>91953</v>
      </c>
      <c r="B1227" s="390" t="s">
        <v>4023</v>
      </c>
      <c r="C1227" s="390" t="s">
        <v>7722</v>
      </c>
      <c r="D1227" s="390" t="s">
        <v>7723</v>
      </c>
      <c r="E1227" s="390" t="s">
        <v>426</v>
      </c>
      <c r="F1227" s="390" t="s">
        <v>7724</v>
      </c>
      <c r="G1227" s="390" t="s">
        <v>7725</v>
      </c>
    </row>
    <row r="1228" spans="1:7" x14ac:dyDescent="0.45">
      <c r="A1228" s="391">
        <v>91963</v>
      </c>
      <c r="B1228" s="390" t="s">
        <v>4016</v>
      </c>
      <c r="C1228" s="390" t="s">
        <v>7726</v>
      </c>
      <c r="D1228" s="390" t="s">
        <v>7727</v>
      </c>
      <c r="E1228" s="390" t="s">
        <v>426</v>
      </c>
      <c r="F1228" s="390" t="s">
        <v>7728</v>
      </c>
      <c r="G1228" s="390" t="s">
        <v>7729</v>
      </c>
    </row>
    <row r="1229" spans="1:7" x14ac:dyDescent="0.45">
      <c r="A1229" s="391">
        <v>91964</v>
      </c>
      <c r="B1229" s="390" t="s">
        <v>561</v>
      </c>
      <c r="C1229" s="390" t="s">
        <v>2970</v>
      </c>
      <c r="D1229" s="390" t="s">
        <v>562</v>
      </c>
      <c r="E1229" s="390" t="s">
        <v>387</v>
      </c>
      <c r="F1229" s="390" t="s">
        <v>2062</v>
      </c>
      <c r="G1229" s="390" t="s">
        <v>7730</v>
      </c>
    </row>
    <row r="1230" spans="1:7" x14ac:dyDescent="0.45">
      <c r="A1230" s="391">
        <v>92001</v>
      </c>
      <c r="B1230" s="390" t="s">
        <v>3984</v>
      </c>
      <c r="C1230" s="390" t="s">
        <v>7731</v>
      </c>
      <c r="D1230" s="390" t="s">
        <v>7732</v>
      </c>
      <c r="E1230" s="390" t="s">
        <v>5</v>
      </c>
      <c r="F1230" s="390" t="s">
        <v>7733</v>
      </c>
      <c r="G1230" s="390" t="s">
        <v>7734</v>
      </c>
    </row>
    <row r="1231" spans="1:7" x14ac:dyDescent="0.45">
      <c r="A1231" s="391">
        <v>92017</v>
      </c>
      <c r="B1231" s="390" t="s">
        <v>3972</v>
      </c>
      <c r="C1231" s="390" t="s">
        <v>7735</v>
      </c>
      <c r="D1231" s="390" t="s">
        <v>7736</v>
      </c>
      <c r="E1231" s="390" t="s">
        <v>548</v>
      </c>
      <c r="F1231" s="390" t="s">
        <v>7737</v>
      </c>
      <c r="G1231" s="390" t="s">
        <v>7738</v>
      </c>
    </row>
    <row r="1232" spans="1:7" x14ac:dyDescent="0.45">
      <c r="A1232" s="391">
        <v>92025</v>
      </c>
      <c r="B1232" s="390" t="s">
        <v>3965</v>
      </c>
      <c r="C1232" s="390" t="s">
        <v>7739</v>
      </c>
      <c r="D1232" s="390" t="s">
        <v>7740</v>
      </c>
      <c r="E1232" s="390" t="s">
        <v>555</v>
      </c>
      <c r="F1232" s="390" t="s">
        <v>7741</v>
      </c>
      <c r="G1232" s="390" t="s">
        <v>5822</v>
      </c>
    </row>
    <row r="1233" spans="1:7" x14ac:dyDescent="0.45">
      <c r="A1233" s="391">
        <v>92029</v>
      </c>
      <c r="B1233" s="390" t="s">
        <v>3961</v>
      </c>
      <c r="C1233" s="390" t="s">
        <v>7742</v>
      </c>
      <c r="D1233" s="390" t="s">
        <v>7743</v>
      </c>
      <c r="E1233" s="390" t="s">
        <v>798</v>
      </c>
      <c r="F1233" s="390" t="s">
        <v>7744</v>
      </c>
      <c r="G1233" s="390" t="s">
        <v>7745</v>
      </c>
    </row>
    <row r="1234" spans="1:7" x14ac:dyDescent="0.45">
      <c r="A1234" s="391">
        <v>92042</v>
      </c>
      <c r="B1234" s="390" t="s">
        <v>3950</v>
      </c>
      <c r="C1234" s="390" t="s">
        <v>7746</v>
      </c>
      <c r="D1234" s="390" t="s">
        <v>7747</v>
      </c>
      <c r="E1234" s="390" t="s">
        <v>695</v>
      </c>
      <c r="F1234" s="390" t="s">
        <v>7748</v>
      </c>
      <c r="G1234" s="390" t="s">
        <v>7749</v>
      </c>
    </row>
    <row r="1235" spans="1:7" x14ac:dyDescent="0.45">
      <c r="A1235" s="391">
        <v>92047</v>
      </c>
      <c r="B1235" s="390" t="s">
        <v>94</v>
      </c>
      <c r="C1235" s="390" t="s">
        <v>7750</v>
      </c>
      <c r="D1235" s="390" t="s">
        <v>7751</v>
      </c>
      <c r="E1235" s="390" t="s">
        <v>430</v>
      </c>
      <c r="F1235" s="390" t="s">
        <v>7752</v>
      </c>
      <c r="G1235" s="390" t="s">
        <v>7753</v>
      </c>
    </row>
    <row r="1236" spans="1:7" x14ac:dyDescent="0.45">
      <c r="A1236" s="391">
        <v>92052</v>
      </c>
      <c r="B1236" s="390" t="s">
        <v>3944</v>
      </c>
      <c r="C1236" s="390" t="s">
        <v>7754</v>
      </c>
      <c r="D1236" s="390" t="s">
        <v>7755</v>
      </c>
      <c r="E1236" s="390" t="s">
        <v>555</v>
      </c>
      <c r="F1236" s="390" t="s">
        <v>7756</v>
      </c>
      <c r="G1236" s="390" t="s">
        <v>7757</v>
      </c>
    </row>
    <row r="1237" spans="1:7" x14ac:dyDescent="0.45">
      <c r="A1237" s="391">
        <v>92072</v>
      </c>
      <c r="B1237" s="390" t="s">
        <v>3932</v>
      </c>
      <c r="C1237" s="390" t="s">
        <v>7758</v>
      </c>
      <c r="D1237" s="390" t="s">
        <v>7759</v>
      </c>
      <c r="E1237" s="390" t="s">
        <v>430</v>
      </c>
      <c r="F1237" s="390" t="s">
        <v>7760</v>
      </c>
      <c r="G1237" s="390" t="s">
        <v>7761</v>
      </c>
    </row>
    <row r="1238" spans="1:7" x14ac:dyDescent="0.45">
      <c r="A1238" s="391">
        <v>92105</v>
      </c>
      <c r="B1238" s="390" t="s">
        <v>3906</v>
      </c>
      <c r="C1238" s="390" t="s">
        <v>7762</v>
      </c>
      <c r="D1238" s="390" t="s">
        <v>7763</v>
      </c>
      <c r="E1238" s="390" t="s">
        <v>848</v>
      </c>
      <c r="F1238" s="390" t="s">
        <v>7764</v>
      </c>
      <c r="G1238" s="390" t="s">
        <v>7765</v>
      </c>
    </row>
    <row r="1239" spans="1:7" x14ac:dyDescent="0.45">
      <c r="A1239" s="391">
        <v>92124</v>
      </c>
      <c r="B1239" s="390" t="s">
        <v>3889</v>
      </c>
      <c r="C1239" s="390" t="s">
        <v>7766</v>
      </c>
      <c r="D1239" s="390" t="s">
        <v>7767</v>
      </c>
      <c r="E1239" s="390" t="s">
        <v>387</v>
      </c>
      <c r="F1239" s="390" t="s">
        <v>7768</v>
      </c>
      <c r="G1239" s="390" t="s">
        <v>7769</v>
      </c>
    </row>
    <row r="1240" spans="1:7" x14ac:dyDescent="0.45">
      <c r="A1240" s="391">
        <v>92126</v>
      </c>
      <c r="B1240" s="390" t="s">
        <v>125</v>
      </c>
      <c r="C1240" s="390" t="s">
        <v>2945</v>
      </c>
      <c r="D1240" s="390" t="s">
        <v>549</v>
      </c>
      <c r="E1240" s="390" t="s">
        <v>415</v>
      </c>
      <c r="F1240" s="390" t="s">
        <v>2043</v>
      </c>
      <c r="G1240" s="390" t="s">
        <v>7770</v>
      </c>
    </row>
    <row r="1241" spans="1:7" x14ac:dyDescent="0.45">
      <c r="A1241" s="391">
        <v>92175</v>
      </c>
      <c r="B1241" s="390" t="s">
        <v>543</v>
      </c>
      <c r="C1241" s="390" t="s">
        <v>2965</v>
      </c>
      <c r="D1241" s="390" t="s">
        <v>544</v>
      </c>
      <c r="E1241" s="390" t="s">
        <v>426</v>
      </c>
      <c r="F1241" s="390" t="s">
        <v>1989</v>
      </c>
      <c r="G1241" s="390" t="s">
        <v>7771</v>
      </c>
    </row>
    <row r="1242" spans="1:7" x14ac:dyDescent="0.45">
      <c r="A1242" s="391">
        <v>92185</v>
      </c>
      <c r="B1242" s="390" t="s">
        <v>3847</v>
      </c>
      <c r="C1242" s="390" t="s">
        <v>7772</v>
      </c>
      <c r="D1242" s="390" t="s">
        <v>7773</v>
      </c>
      <c r="E1242" s="390" t="s">
        <v>569</v>
      </c>
      <c r="F1242" s="390" t="s">
        <v>7774</v>
      </c>
      <c r="G1242" s="390" t="s">
        <v>7775</v>
      </c>
    </row>
    <row r="1243" spans="1:7" x14ac:dyDescent="0.45">
      <c r="A1243" s="391">
        <v>92192</v>
      </c>
      <c r="B1243" s="390" t="s">
        <v>1612</v>
      </c>
      <c r="C1243" s="390" t="s">
        <v>2080</v>
      </c>
      <c r="D1243" s="390" t="s">
        <v>1611</v>
      </c>
      <c r="E1243" s="390" t="s">
        <v>415</v>
      </c>
      <c r="F1243" s="390" t="s">
        <v>2079</v>
      </c>
      <c r="G1243" s="390" t="s">
        <v>7776</v>
      </c>
    </row>
    <row r="1244" spans="1:7" x14ac:dyDescent="0.45">
      <c r="A1244" s="391">
        <v>92236</v>
      </c>
      <c r="B1244" s="390" t="s">
        <v>3813</v>
      </c>
      <c r="C1244" s="390" t="s">
        <v>7777</v>
      </c>
      <c r="D1244" s="390" t="s">
        <v>7778</v>
      </c>
      <c r="E1244" s="390" t="s">
        <v>387</v>
      </c>
      <c r="F1244" s="390" t="s">
        <v>7779</v>
      </c>
      <c r="G1244" s="390" t="s">
        <v>7780</v>
      </c>
    </row>
    <row r="1245" spans="1:7" x14ac:dyDescent="0.45">
      <c r="A1245" s="391">
        <v>92239</v>
      </c>
      <c r="B1245" s="390" t="s">
        <v>3811</v>
      </c>
      <c r="C1245" s="390" t="s">
        <v>7781</v>
      </c>
      <c r="D1245" s="390" t="s">
        <v>7782</v>
      </c>
      <c r="E1245" s="390" t="s">
        <v>456</v>
      </c>
      <c r="F1245" s="390" t="s">
        <v>7783</v>
      </c>
      <c r="G1245" s="390" t="s">
        <v>7784</v>
      </c>
    </row>
    <row r="1246" spans="1:7" x14ac:dyDescent="0.45">
      <c r="A1246" s="391">
        <v>92272</v>
      </c>
      <c r="B1246" s="390" t="s">
        <v>3783</v>
      </c>
      <c r="C1246" s="390" t="s">
        <v>7785</v>
      </c>
      <c r="D1246" s="390" t="s">
        <v>7786</v>
      </c>
      <c r="E1246" s="390" t="s">
        <v>798</v>
      </c>
      <c r="F1246" s="390" t="s">
        <v>7787</v>
      </c>
      <c r="G1246" s="390" t="s">
        <v>7788</v>
      </c>
    </row>
    <row r="1247" spans="1:7" x14ac:dyDescent="0.45">
      <c r="A1247" s="391">
        <v>92282</v>
      </c>
      <c r="B1247" s="390" t="s">
        <v>3776</v>
      </c>
      <c r="C1247" s="390" t="s">
        <v>7789</v>
      </c>
      <c r="D1247" s="390" t="s">
        <v>7790</v>
      </c>
      <c r="E1247" s="390" t="s">
        <v>430</v>
      </c>
      <c r="F1247" s="390" t="s">
        <v>7791</v>
      </c>
      <c r="G1247" s="390" t="s">
        <v>7792</v>
      </c>
    </row>
    <row r="1248" spans="1:7" x14ac:dyDescent="0.45">
      <c r="A1248" s="391">
        <v>92286</v>
      </c>
      <c r="B1248" s="390" t="s">
        <v>3773</v>
      </c>
      <c r="C1248" s="390" t="s">
        <v>7793</v>
      </c>
      <c r="D1248" s="390" t="s">
        <v>476</v>
      </c>
      <c r="E1248" s="390" t="s">
        <v>430</v>
      </c>
      <c r="F1248" s="390" t="s">
        <v>7794</v>
      </c>
      <c r="G1248" s="390" t="s">
        <v>7795</v>
      </c>
    </row>
    <row r="1249" spans="1:7" x14ac:dyDescent="0.45">
      <c r="A1249" s="391">
        <v>92294</v>
      </c>
      <c r="B1249" s="390" t="s">
        <v>3766</v>
      </c>
      <c r="C1249" s="390" t="s">
        <v>3427</v>
      </c>
      <c r="D1249" s="390" t="s">
        <v>1618</v>
      </c>
      <c r="E1249" s="390" t="s">
        <v>866</v>
      </c>
      <c r="F1249" s="390" t="s">
        <v>2397</v>
      </c>
      <c r="G1249" s="390" t="s">
        <v>7796</v>
      </c>
    </row>
    <row r="1250" spans="1:7" x14ac:dyDescent="0.45">
      <c r="A1250" s="391">
        <v>92311</v>
      </c>
      <c r="B1250" s="390" t="s">
        <v>3752</v>
      </c>
      <c r="C1250" s="390" t="s">
        <v>7797</v>
      </c>
      <c r="D1250" s="390" t="s">
        <v>7798</v>
      </c>
      <c r="E1250" s="390" t="s">
        <v>430</v>
      </c>
      <c r="F1250" s="390" t="s">
        <v>7799</v>
      </c>
      <c r="G1250" s="390" t="s">
        <v>7800</v>
      </c>
    </row>
    <row r="1251" spans="1:7" x14ac:dyDescent="0.45">
      <c r="A1251" s="391">
        <v>92339</v>
      </c>
      <c r="B1251" s="390" t="s">
        <v>3733</v>
      </c>
      <c r="C1251" s="390" t="s">
        <v>7801</v>
      </c>
      <c r="D1251" s="390" t="s">
        <v>7802</v>
      </c>
      <c r="E1251" s="390" t="s">
        <v>387</v>
      </c>
      <c r="F1251" s="390" t="s">
        <v>7803</v>
      </c>
      <c r="G1251" s="390" t="s">
        <v>7804</v>
      </c>
    </row>
    <row r="1252" spans="1:7" x14ac:dyDescent="0.45">
      <c r="A1252" s="391">
        <v>92347</v>
      </c>
      <c r="B1252" s="390" t="s">
        <v>3728</v>
      </c>
      <c r="C1252" s="390" t="s">
        <v>7805</v>
      </c>
      <c r="D1252" s="390" t="s">
        <v>336</v>
      </c>
      <c r="E1252" s="390" t="s">
        <v>5</v>
      </c>
      <c r="F1252" s="390" t="s">
        <v>7806</v>
      </c>
      <c r="G1252" s="390" t="s">
        <v>7807</v>
      </c>
    </row>
    <row r="1253" spans="1:7" x14ac:dyDescent="0.45">
      <c r="A1253" s="391">
        <v>92362</v>
      </c>
      <c r="B1253" s="390" t="s">
        <v>3714</v>
      </c>
      <c r="C1253" s="390" t="s">
        <v>7808</v>
      </c>
      <c r="D1253" s="390" t="s">
        <v>7809</v>
      </c>
      <c r="E1253" s="390" t="s">
        <v>415</v>
      </c>
      <c r="F1253" s="390" t="s">
        <v>7810</v>
      </c>
      <c r="G1253" s="390" t="s">
        <v>7811</v>
      </c>
    </row>
    <row r="1254" spans="1:7" x14ac:dyDescent="0.45">
      <c r="A1254" s="391">
        <v>92373</v>
      </c>
      <c r="B1254" s="390" t="s">
        <v>580</v>
      </c>
      <c r="C1254" s="390" t="s">
        <v>3101</v>
      </c>
      <c r="D1254" s="390" t="s">
        <v>581</v>
      </c>
      <c r="E1254" s="390" t="s">
        <v>576</v>
      </c>
      <c r="F1254" s="390" t="s">
        <v>2087</v>
      </c>
      <c r="G1254" s="390" t="s">
        <v>7812</v>
      </c>
    </row>
    <row r="1255" spans="1:7" x14ac:dyDescent="0.45">
      <c r="A1255" s="391">
        <v>92392</v>
      </c>
      <c r="B1255" s="390" t="s">
        <v>3688</v>
      </c>
      <c r="C1255" s="390" t="s">
        <v>7813</v>
      </c>
      <c r="D1255" s="390" t="s">
        <v>7814</v>
      </c>
      <c r="E1255" s="390" t="s">
        <v>542</v>
      </c>
      <c r="F1255" s="390" t="s">
        <v>7815</v>
      </c>
      <c r="G1255" s="390" t="s">
        <v>7816</v>
      </c>
    </row>
    <row r="1256" spans="1:7" x14ac:dyDescent="0.45">
      <c r="A1256" s="391">
        <v>92407</v>
      </c>
      <c r="B1256" s="390" t="s">
        <v>3674</v>
      </c>
      <c r="C1256" s="390" t="s">
        <v>7817</v>
      </c>
      <c r="D1256" s="390" t="s">
        <v>7818</v>
      </c>
      <c r="E1256" s="390" t="s">
        <v>415</v>
      </c>
      <c r="F1256" s="390" t="s">
        <v>7819</v>
      </c>
      <c r="G1256" s="390" t="s">
        <v>7820</v>
      </c>
    </row>
    <row r="1257" spans="1:7" x14ac:dyDescent="0.45">
      <c r="A1257" s="391">
        <v>92409</v>
      </c>
      <c r="B1257" s="390" t="s">
        <v>3672</v>
      </c>
      <c r="C1257" s="390" t="s">
        <v>7821</v>
      </c>
      <c r="D1257" s="390" t="s">
        <v>7822</v>
      </c>
      <c r="E1257" s="390" t="s">
        <v>426</v>
      </c>
      <c r="F1257" s="390" t="s">
        <v>7823</v>
      </c>
      <c r="G1257" s="390" t="s">
        <v>7824</v>
      </c>
    </row>
    <row r="1258" spans="1:7" x14ac:dyDescent="0.45">
      <c r="A1258" s="391">
        <v>92467</v>
      </c>
      <c r="B1258" s="390" t="s">
        <v>3621</v>
      </c>
      <c r="C1258" s="390" t="s">
        <v>7825</v>
      </c>
      <c r="D1258" s="390" t="s">
        <v>7826</v>
      </c>
      <c r="E1258" s="390" t="s">
        <v>430</v>
      </c>
      <c r="F1258" s="390" t="s">
        <v>7827</v>
      </c>
      <c r="G1258" s="390" t="s">
        <v>7828</v>
      </c>
    </row>
    <row r="1259" spans="1:7" x14ac:dyDescent="0.45">
      <c r="A1259" s="391">
        <v>92494</v>
      </c>
      <c r="B1259" s="390" t="s">
        <v>3595</v>
      </c>
      <c r="C1259" s="390" t="s">
        <v>7829</v>
      </c>
      <c r="D1259" s="390" t="s">
        <v>7830</v>
      </c>
      <c r="E1259" s="390" t="s">
        <v>892</v>
      </c>
      <c r="F1259" s="390" t="s">
        <v>7831</v>
      </c>
      <c r="G1259" s="390" t="s">
        <v>7832</v>
      </c>
    </row>
    <row r="1260" spans="1:7" x14ac:dyDescent="0.45">
      <c r="A1260" s="391">
        <v>91142</v>
      </c>
      <c r="B1260" s="390" t="s">
        <v>723</v>
      </c>
      <c r="C1260" s="390" t="s">
        <v>3308</v>
      </c>
      <c r="D1260" s="390" t="s">
        <v>724</v>
      </c>
      <c r="E1260" s="390" t="s">
        <v>711</v>
      </c>
      <c r="F1260" s="390" t="s">
        <v>2243</v>
      </c>
      <c r="G1260" s="390" t="s">
        <v>7833</v>
      </c>
    </row>
    <row r="1261" spans="1:7" x14ac:dyDescent="0.45">
      <c r="A1261" s="391">
        <v>91154</v>
      </c>
      <c r="B1261" s="390" t="s">
        <v>417</v>
      </c>
      <c r="C1261" s="390" t="s">
        <v>2896</v>
      </c>
      <c r="D1261" s="390" t="s">
        <v>418</v>
      </c>
      <c r="E1261" s="390" t="s">
        <v>416</v>
      </c>
      <c r="F1261" s="390" t="s">
        <v>1902</v>
      </c>
      <c r="G1261" s="390" t="s">
        <v>7834</v>
      </c>
    </row>
    <row r="1262" spans="1:7" x14ac:dyDescent="0.45">
      <c r="A1262" s="391">
        <v>91175</v>
      </c>
      <c r="B1262" s="390" t="s">
        <v>4414</v>
      </c>
      <c r="C1262" s="390" t="s">
        <v>2798</v>
      </c>
      <c r="D1262" s="390" t="s">
        <v>353</v>
      </c>
      <c r="E1262" s="390" t="s">
        <v>5</v>
      </c>
      <c r="F1262" s="390" t="s">
        <v>1828</v>
      </c>
      <c r="G1262" s="390" t="s">
        <v>7835</v>
      </c>
    </row>
    <row r="1263" spans="1:7" x14ac:dyDescent="0.45">
      <c r="A1263" s="391">
        <v>91198</v>
      </c>
      <c r="B1263" s="390" t="s">
        <v>180</v>
      </c>
      <c r="C1263" s="390" t="s">
        <v>1321</v>
      </c>
      <c r="D1263" s="390" t="s">
        <v>623</v>
      </c>
      <c r="E1263" s="390" t="s">
        <v>624</v>
      </c>
      <c r="F1263" s="390" t="s">
        <v>2129</v>
      </c>
      <c r="G1263" s="390" t="s">
        <v>2660</v>
      </c>
    </row>
    <row r="1264" spans="1:7" x14ac:dyDescent="0.45">
      <c r="A1264" s="391">
        <v>91205</v>
      </c>
      <c r="B1264" s="390" t="s">
        <v>258</v>
      </c>
      <c r="C1264" s="390" t="s">
        <v>3275</v>
      </c>
      <c r="D1264" s="390" t="s">
        <v>768</v>
      </c>
      <c r="E1264" s="390" t="s">
        <v>695</v>
      </c>
      <c r="F1264" s="390" t="s">
        <v>2278</v>
      </c>
      <c r="G1264" s="390" t="s">
        <v>7836</v>
      </c>
    </row>
    <row r="1265" spans="1:7" x14ac:dyDescent="0.45">
      <c r="A1265" s="391">
        <v>91210</v>
      </c>
      <c r="B1265" s="390" t="s">
        <v>408</v>
      </c>
      <c r="C1265" s="390" t="s">
        <v>2880</v>
      </c>
      <c r="D1265" s="390" t="s">
        <v>409</v>
      </c>
      <c r="E1265" s="390" t="s">
        <v>410</v>
      </c>
      <c r="F1265" s="390" t="s">
        <v>1897</v>
      </c>
      <c r="G1265" s="390" t="s">
        <v>2512</v>
      </c>
    </row>
    <row r="1266" spans="1:7" x14ac:dyDescent="0.45">
      <c r="A1266" s="391">
        <v>91224</v>
      </c>
      <c r="B1266" s="390" t="s">
        <v>557</v>
      </c>
      <c r="C1266" s="390" t="s">
        <v>2967</v>
      </c>
      <c r="D1266" s="390" t="s">
        <v>558</v>
      </c>
      <c r="E1266" s="390" t="s">
        <v>407</v>
      </c>
      <c r="F1266" s="390" t="s">
        <v>2058</v>
      </c>
      <c r="G1266" s="390" t="s">
        <v>7837</v>
      </c>
    </row>
    <row r="1267" spans="1:7" x14ac:dyDescent="0.45">
      <c r="A1267" s="391">
        <v>91231</v>
      </c>
      <c r="B1267" s="390" t="s">
        <v>4397</v>
      </c>
      <c r="C1267" s="390" t="s">
        <v>2973</v>
      </c>
      <c r="D1267" s="390" t="s">
        <v>523</v>
      </c>
      <c r="E1267" s="390" t="s">
        <v>430</v>
      </c>
      <c r="F1267" s="390" t="s">
        <v>2972</v>
      </c>
      <c r="G1267" s="390" t="s">
        <v>7838</v>
      </c>
    </row>
    <row r="1268" spans="1:7" x14ac:dyDescent="0.45">
      <c r="A1268" s="391">
        <v>91256</v>
      </c>
      <c r="B1268" s="390" t="s">
        <v>165</v>
      </c>
      <c r="C1268" s="390" t="s">
        <v>1422</v>
      </c>
      <c r="D1268" s="390" t="s">
        <v>2109</v>
      </c>
      <c r="E1268" s="390" t="s">
        <v>607</v>
      </c>
      <c r="F1268" s="390" t="s">
        <v>2110</v>
      </c>
      <c r="G1268" s="390" t="s">
        <v>2616</v>
      </c>
    </row>
    <row r="1269" spans="1:7" x14ac:dyDescent="0.45">
      <c r="A1269" s="391">
        <v>91273</v>
      </c>
      <c r="B1269" s="390" t="s">
        <v>62</v>
      </c>
      <c r="C1269" s="390" t="s">
        <v>2898</v>
      </c>
      <c r="D1269" s="390" t="s">
        <v>435</v>
      </c>
      <c r="E1269" s="390" t="s">
        <v>415</v>
      </c>
      <c r="F1269" s="390" t="s">
        <v>1918</v>
      </c>
      <c r="G1269" s="390" t="s">
        <v>2520</v>
      </c>
    </row>
    <row r="1270" spans="1:7" x14ac:dyDescent="0.45">
      <c r="A1270" s="391">
        <v>91283</v>
      </c>
      <c r="B1270" s="390" t="s">
        <v>2281</v>
      </c>
      <c r="C1270" s="390" t="s">
        <v>3281</v>
      </c>
      <c r="D1270" s="390" t="s">
        <v>1504</v>
      </c>
      <c r="E1270" s="390" t="s">
        <v>695</v>
      </c>
      <c r="F1270" s="390" t="s">
        <v>2282</v>
      </c>
      <c r="G1270" s="390" t="s">
        <v>7839</v>
      </c>
    </row>
    <row r="1271" spans="1:7" x14ac:dyDescent="0.45">
      <c r="A1271" s="391">
        <v>91300</v>
      </c>
      <c r="B1271" s="390" t="s">
        <v>121</v>
      </c>
      <c r="C1271" s="390" t="s">
        <v>1323</v>
      </c>
      <c r="D1271" s="390" t="s">
        <v>537</v>
      </c>
      <c r="E1271" s="390" t="s">
        <v>426</v>
      </c>
      <c r="F1271" s="390" t="s">
        <v>2031</v>
      </c>
      <c r="G1271" s="390" t="s">
        <v>7840</v>
      </c>
    </row>
    <row r="1272" spans="1:7" x14ac:dyDescent="0.45">
      <c r="A1272" s="391">
        <v>91316</v>
      </c>
      <c r="B1272" s="390" t="s">
        <v>119</v>
      </c>
      <c r="C1272" s="390" t="s">
        <v>2998</v>
      </c>
      <c r="D1272" s="390" t="s">
        <v>1514</v>
      </c>
      <c r="E1272" s="390" t="s">
        <v>430</v>
      </c>
      <c r="F1272" s="390" t="s">
        <v>2023</v>
      </c>
      <c r="G1272" s="390" t="s">
        <v>2572</v>
      </c>
    </row>
    <row r="1273" spans="1:7" x14ac:dyDescent="0.45">
      <c r="A1273" s="391">
        <v>91331</v>
      </c>
      <c r="B1273" s="390" t="s">
        <v>384</v>
      </c>
      <c r="C1273" s="390" t="s">
        <v>2843</v>
      </c>
      <c r="D1273" s="390" t="s">
        <v>1859</v>
      </c>
      <c r="E1273" s="390" t="s">
        <v>370</v>
      </c>
      <c r="F1273" s="390" t="s">
        <v>1860</v>
      </c>
      <c r="G1273" s="390" t="s">
        <v>7841</v>
      </c>
    </row>
    <row r="1274" spans="1:7" x14ac:dyDescent="0.45">
      <c r="A1274" s="391">
        <v>91347</v>
      </c>
      <c r="B1274" s="390" t="s">
        <v>4367</v>
      </c>
      <c r="C1274" s="390" t="s">
        <v>7842</v>
      </c>
      <c r="D1274" s="390" t="s">
        <v>7843</v>
      </c>
      <c r="E1274" s="390" t="s">
        <v>848</v>
      </c>
      <c r="F1274" s="390" t="s">
        <v>7844</v>
      </c>
      <c r="G1274" s="390" t="s">
        <v>7845</v>
      </c>
    </row>
    <row r="1275" spans="1:7" x14ac:dyDescent="0.45">
      <c r="A1275" s="391">
        <v>91349</v>
      </c>
      <c r="B1275" s="390" t="s">
        <v>4365</v>
      </c>
      <c r="C1275" s="390" t="s">
        <v>7846</v>
      </c>
      <c r="D1275" s="390" t="s">
        <v>7847</v>
      </c>
      <c r="E1275" s="390" t="s">
        <v>378</v>
      </c>
      <c r="F1275" s="390" t="s">
        <v>7848</v>
      </c>
      <c r="G1275" s="390" t="s">
        <v>7849</v>
      </c>
    </row>
    <row r="1276" spans="1:7" x14ac:dyDescent="0.45">
      <c r="A1276" s="391">
        <v>91358</v>
      </c>
      <c r="B1276" s="390" t="s">
        <v>163</v>
      </c>
      <c r="C1276" s="390" t="s">
        <v>1355</v>
      </c>
      <c r="D1276" s="390" t="s">
        <v>605</v>
      </c>
      <c r="E1276" s="390" t="s">
        <v>548</v>
      </c>
      <c r="F1276" s="390" t="s">
        <v>2107</v>
      </c>
      <c r="G1276" s="390" t="s">
        <v>7850</v>
      </c>
    </row>
    <row r="1277" spans="1:7" x14ac:dyDescent="0.45">
      <c r="A1277" s="391">
        <v>91362</v>
      </c>
      <c r="B1277" s="390" t="s">
        <v>208</v>
      </c>
      <c r="C1277" s="390" t="s">
        <v>3200</v>
      </c>
      <c r="D1277" s="390" t="s">
        <v>663</v>
      </c>
      <c r="E1277" s="390" t="s">
        <v>610</v>
      </c>
      <c r="F1277" s="390" t="s">
        <v>2189</v>
      </c>
      <c r="G1277" s="390" t="s">
        <v>7851</v>
      </c>
    </row>
    <row r="1278" spans="1:7" x14ac:dyDescent="0.45">
      <c r="A1278" s="391">
        <v>91385</v>
      </c>
      <c r="B1278" s="390" t="s">
        <v>1524</v>
      </c>
      <c r="C1278" s="390" t="s">
        <v>1360</v>
      </c>
      <c r="D1278" s="390" t="s">
        <v>1523</v>
      </c>
      <c r="E1278" s="390" t="s">
        <v>695</v>
      </c>
      <c r="F1278" s="390" t="s">
        <v>2283</v>
      </c>
      <c r="G1278" s="390" t="s">
        <v>7852</v>
      </c>
    </row>
    <row r="1279" spans="1:7" x14ac:dyDescent="0.45">
      <c r="A1279" s="391">
        <v>91388</v>
      </c>
      <c r="B1279" s="390" t="s">
        <v>139</v>
      </c>
      <c r="C1279" s="390" t="s">
        <v>2981</v>
      </c>
      <c r="D1279" s="390" t="s">
        <v>2065</v>
      </c>
      <c r="E1279" s="390" t="s">
        <v>456</v>
      </c>
      <c r="F1279" s="390" t="s">
        <v>2066</v>
      </c>
      <c r="G1279" s="390" t="s">
        <v>2651</v>
      </c>
    </row>
    <row r="1280" spans="1:7" x14ac:dyDescent="0.45">
      <c r="A1280" s="391">
        <v>91398</v>
      </c>
      <c r="B1280" s="390" t="s">
        <v>704</v>
      </c>
      <c r="C1280" s="390" t="s">
        <v>3297</v>
      </c>
      <c r="D1280" s="390" t="s">
        <v>2231</v>
      </c>
      <c r="E1280" s="390" t="s">
        <v>679</v>
      </c>
      <c r="F1280" s="390" t="s">
        <v>2232</v>
      </c>
      <c r="G1280" s="390" t="s">
        <v>2709</v>
      </c>
    </row>
    <row r="1281" spans="1:7" x14ac:dyDescent="0.45">
      <c r="A1281" s="391">
        <v>91399</v>
      </c>
      <c r="B1281" s="390" t="s">
        <v>4348</v>
      </c>
      <c r="C1281" s="390" t="s">
        <v>7853</v>
      </c>
      <c r="D1281" s="390" t="s">
        <v>7854</v>
      </c>
      <c r="E1281" s="390" t="s">
        <v>679</v>
      </c>
      <c r="F1281" s="390" t="s">
        <v>7855</v>
      </c>
      <c r="G1281" s="390" t="s">
        <v>7856</v>
      </c>
    </row>
    <row r="1282" spans="1:7" x14ac:dyDescent="0.45">
      <c r="A1282" s="391">
        <v>91427</v>
      </c>
      <c r="B1282" s="390" t="s">
        <v>858</v>
      </c>
      <c r="C1282" s="390" t="s">
        <v>1434</v>
      </c>
      <c r="D1282" s="390" t="s">
        <v>2365</v>
      </c>
      <c r="E1282" s="390" t="s">
        <v>848</v>
      </c>
      <c r="F1282" s="390" t="s">
        <v>2366</v>
      </c>
      <c r="G1282" s="390" t="s">
        <v>2760</v>
      </c>
    </row>
    <row r="1283" spans="1:7" x14ac:dyDescent="0.45">
      <c r="A1283" s="391">
        <v>91431</v>
      </c>
      <c r="B1283" s="390" t="s">
        <v>4335</v>
      </c>
      <c r="C1283" s="390" t="s">
        <v>7857</v>
      </c>
      <c r="D1283" s="390" t="s">
        <v>7858</v>
      </c>
      <c r="E1283" s="390" t="s">
        <v>5</v>
      </c>
      <c r="F1283" s="390" t="s">
        <v>7859</v>
      </c>
      <c r="G1283" s="390" t="s">
        <v>7860</v>
      </c>
    </row>
    <row r="1284" spans="1:7" x14ac:dyDescent="0.45">
      <c r="A1284" s="391">
        <v>91476</v>
      </c>
      <c r="B1284" s="390" t="s">
        <v>774</v>
      </c>
      <c r="C1284" s="390" t="s">
        <v>3284</v>
      </c>
      <c r="D1284" s="390" t="s">
        <v>775</v>
      </c>
      <c r="E1284" s="390" t="s">
        <v>695</v>
      </c>
      <c r="F1284" s="390" t="s">
        <v>2284</v>
      </c>
      <c r="G1284" s="390" t="s">
        <v>7861</v>
      </c>
    </row>
    <row r="1285" spans="1:7" x14ac:dyDescent="0.45">
      <c r="A1285" s="391">
        <v>91490</v>
      </c>
      <c r="B1285" s="390" t="s">
        <v>4305</v>
      </c>
      <c r="C1285" s="390" t="s">
        <v>7862</v>
      </c>
      <c r="D1285" s="390" t="s">
        <v>7863</v>
      </c>
      <c r="E1285" s="390" t="s">
        <v>892</v>
      </c>
      <c r="F1285" s="390" t="s">
        <v>7864</v>
      </c>
      <c r="G1285" s="390" t="s">
        <v>7865</v>
      </c>
    </row>
    <row r="1286" spans="1:7" x14ac:dyDescent="0.45">
      <c r="A1286" s="391">
        <v>91507</v>
      </c>
      <c r="B1286" s="390" t="s">
        <v>266</v>
      </c>
      <c r="C1286" s="390" t="s">
        <v>3347</v>
      </c>
      <c r="D1286" s="390" t="s">
        <v>3345</v>
      </c>
      <c r="E1286" s="390" t="s">
        <v>793</v>
      </c>
      <c r="F1286" s="390" t="s">
        <v>3346</v>
      </c>
      <c r="G1286" s="390" t="s">
        <v>7866</v>
      </c>
    </row>
    <row r="1287" spans="1:7" x14ac:dyDescent="0.45">
      <c r="A1287" s="391">
        <v>91519</v>
      </c>
      <c r="B1287" s="390" t="s">
        <v>481</v>
      </c>
      <c r="C1287" s="390" t="s">
        <v>1410</v>
      </c>
      <c r="D1287" s="390" t="s">
        <v>482</v>
      </c>
      <c r="E1287" s="390" t="s">
        <v>426</v>
      </c>
      <c r="F1287" s="390" t="s">
        <v>1963</v>
      </c>
      <c r="G1287" s="390" t="s">
        <v>2605</v>
      </c>
    </row>
    <row r="1288" spans="1:7" x14ac:dyDescent="0.45">
      <c r="A1288" s="391">
        <v>91532</v>
      </c>
      <c r="B1288" s="390" t="s">
        <v>4285</v>
      </c>
      <c r="C1288" s="390" t="s">
        <v>7867</v>
      </c>
      <c r="D1288" s="390" t="s">
        <v>7868</v>
      </c>
      <c r="E1288" s="390" t="s">
        <v>430</v>
      </c>
      <c r="F1288" s="390" t="s">
        <v>7869</v>
      </c>
      <c r="G1288" s="390" t="s">
        <v>7870</v>
      </c>
    </row>
    <row r="1289" spans="1:7" x14ac:dyDescent="0.45">
      <c r="A1289" s="391">
        <v>91543</v>
      </c>
      <c r="B1289" s="390" t="s">
        <v>1542</v>
      </c>
      <c r="C1289" s="390" t="s">
        <v>7871</v>
      </c>
      <c r="D1289" s="390" t="s">
        <v>7872</v>
      </c>
      <c r="E1289" s="390" t="s">
        <v>451</v>
      </c>
      <c r="F1289" s="390" t="s">
        <v>7873</v>
      </c>
      <c r="G1289" s="390" t="s">
        <v>7874</v>
      </c>
    </row>
    <row r="1290" spans="1:7" x14ac:dyDescent="0.45">
      <c r="A1290" s="391">
        <v>91553</v>
      </c>
      <c r="B1290" s="390" t="s">
        <v>4278</v>
      </c>
      <c r="C1290" s="390" t="s">
        <v>4278</v>
      </c>
      <c r="D1290" s="390" t="s">
        <v>7875</v>
      </c>
      <c r="E1290" s="390" t="s">
        <v>456</v>
      </c>
      <c r="F1290" s="390" t="s">
        <v>7876</v>
      </c>
      <c r="G1290" s="390" t="s">
        <v>7877</v>
      </c>
    </row>
    <row r="1291" spans="1:7" x14ac:dyDescent="0.45">
      <c r="A1291" s="391">
        <v>91581</v>
      </c>
      <c r="B1291" s="390" t="s">
        <v>4257</v>
      </c>
      <c r="C1291" s="390" t="s">
        <v>7878</v>
      </c>
      <c r="D1291" s="390" t="s">
        <v>7879</v>
      </c>
      <c r="E1291" s="390" t="s">
        <v>848</v>
      </c>
      <c r="F1291" s="390" t="s">
        <v>7880</v>
      </c>
      <c r="G1291" s="390" t="s">
        <v>7881</v>
      </c>
    </row>
    <row r="1292" spans="1:7" x14ac:dyDescent="0.45">
      <c r="A1292" s="391">
        <v>91637</v>
      </c>
      <c r="B1292" s="390" t="s">
        <v>4228</v>
      </c>
      <c r="C1292" s="390" t="s">
        <v>7882</v>
      </c>
      <c r="D1292" s="390" t="s">
        <v>7883</v>
      </c>
      <c r="E1292" s="390" t="s">
        <v>658</v>
      </c>
      <c r="F1292" s="390" t="s">
        <v>7884</v>
      </c>
      <c r="G1292" s="390" t="s">
        <v>7885</v>
      </c>
    </row>
    <row r="1293" spans="1:7" x14ac:dyDescent="0.45">
      <c r="A1293" s="391">
        <v>91651</v>
      </c>
      <c r="B1293" s="390" t="s">
        <v>4219</v>
      </c>
      <c r="C1293" s="390" t="s">
        <v>7886</v>
      </c>
      <c r="D1293" s="390" t="s">
        <v>7887</v>
      </c>
      <c r="E1293" s="390" t="s">
        <v>806</v>
      </c>
      <c r="F1293" s="390" t="s">
        <v>7888</v>
      </c>
      <c r="G1293" s="390" t="s">
        <v>7889</v>
      </c>
    </row>
    <row r="1294" spans="1:7" x14ac:dyDescent="0.45">
      <c r="A1294" s="391">
        <v>91672</v>
      </c>
      <c r="B1294" s="390" t="s">
        <v>4202</v>
      </c>
      <c r="C1294" s="390" t="s">
        <v>7890</v>
      </c>
      <c r="D1294" s="390" t="s">
        <v>7891</v>
      </c>
      <c r="E1294" s="390" t="s">
        <v>430</v>
      </c>
      <c r="F1294" s="390" t="s">
        <v>7892</v>
      </c>
      <c r="G1294" s="390" t="s">
        <v>7893</v>
      </c>
    </row>
    <row r="1295" spans="1:7" x14ac:dyDescent="0.45">
      <c r="A1295" s="391">
        <v>91694</v>
      </c>
      <c r="B1295" s="390" t="s">
        <v>204</v>
      </c>
      <c r="C1295" s="390" t="s">
        <v>1376</v>
      </c>
      <c r="D1295" s="390" t="s">
        <v>654</v>
      </c>
      <c r="E1295" s="390" t="s">
        <v>655</v>
      </c>
      <c r="F1295" s="390" t="s">
        <v>2174</v>
      </c>
      <c r="G1295" s="390" t="s">
        <v>2665</v>
      </c>
    </row>
    <row r="1296" spans="1:7" x14ac:dyDescent="0.45">
      <c r="A1296" s="391">
        <v>91716</v>
      </c>
      <c r="B1296" s="390" t="s">
        <v>4174</v>
      </c>
      <c r="C1296" s="390" t="s">
        <v>7894</v>
      </c>
      <c r="D1296" s="390" t="s">
        <v>7895</v>
      </c>
      <c r="E1296" s="390" t="s">
        <v>415</v>
      </c>
      <c r="F1296" s="390" t="s">
        <v>7896</v>
      </c>
      <c r="G1296" s="390" t="s">
        <v>7897</v>
      </c>
    </row>
    <row r="1297" spans="1:7" x14ac:dyDescent="0.45">
      <c r="A1297" s="391">
        <v>91751</v>
      </c>
      <c r="B1297" s="390" t="s">
        <v>4155</v>
      </c>
      <c r="C1297" s="390" t="s">
        <v>7898</v>
      </c>
      <c r="D1297" s="390" t="s">
        <v>7899</v>
      </c>
      <c r="E1297" s="390" t="s">
        <v>695</v>
      </c>
      <c r="F1297" s="390" t="s">
        <v>7900</v>
      </c>
      <c r="G1297" s="390" t="s">
        <v>7901</v>
      </c>
    </row>
    <row r="1298" spans="1:7" x14ac:dyDescent="0.45">
      <c r="A1298" s="391">
        <v>91779</v>
      </c>
      <c r="B1298" s="390" t="s">
        <v>184</v>
      </c>
      <c r="C1298" s="390" t="s">
        <v>3183</v>
      </c>
      <c r="D1298" s="390" t="s">
        <v>631</v>
      </c>
      <c r="E1298" s="390" t="s">
        <v>624</v>
      </c>
      <c r="F1298" s="390" t="s">
        <v>2135</v>
      </c>
      <c r="G1298" s="390" t="s">
        <v>7902</v>
      </c>
    </row>
    <row r="1299" spans="1:7" x14ac:dyDescent="0.45">
      <c r="A1299" s="391">
        <v>91780</v>
      </c>
      <c r="B1299" s="390" t="s">
        <v>4136</v>
      </c>
      <c r="C1299" s="390" t="s">
        <v>7903</v>
      </c>
      <c r="D1299" s="390" t="s">
        <v>7904</v>
      </c>
      <c r="E1299" s="390" t="s">
        <v>624</v>
      </c>
      <c r="F1299" s="390" t="s">
        <v>7905</v>
      </c>
      <c r="G1299" s="390" t="s">
        <v>7906</v>
      </c>
    </row>
    <row r="1300" spans="1:7" x14ac:dyDescent="0.45">
      <c r="A1300" s="391">
        <v>91790</v>
      </c>
      <c r="B1300" s="390" t="s">
        <v>4131</v>
      </c>
      <c r="C1300" s="390" t="s">
        <v>7907</v>
      </c>
      <c r="D1300" s="390" t="s">
        <v>7908</v>
      </c>
      <c r="E1300" s="390" t="s">
        <v>437</v>
      </c>
      <c r="F1300" s="390" t="s">
        <v>7909</v>
      </c>
      <c r="G1300" s="390" t="s">
        <v>7910</v>
      </c>
    </row>
    <row r="1301" spans="1:7" x14ac:dyDescent="0.45">
      <c r="A1301" s="391">
        <v>91810</v>
      </c>
      <c r="B1301" s="390" t="s">
        <v>311</v>
      </c>
      <c r="C1301" s="390" t="s">
        <v>3423</v>
      </c>
      <c r="D1301" s="390" t="s">
        <v>865</v>
      </c>
      <c r="E1301" s="390" t="s">
        <v>866</v>
      </c>
      <c r="F1301" s="390" t="s">
        <v>2393</v>
      </c>
      <c r="G1301" s="390" t="s">
        <v>7911</v>
      </c>
    </row>
    <row r="1302" spans="1:7" x14ac:dyDescent="0.45">
      <c r="A1302" s="391">
        <v>91814</v>
      </c>
      <c r="B1302" s="390" t="s">
        <v>4117</v>
      </c>
      <c r="C1302" s="390" t="s">
        <v>7912</v>
      </c>
      <c r="D1302" s="390" t="s">
        <v>7913</v>
      </c>
      <c r="E1302" s="390" t="s">
        <v>437</v>
      </c>
      <c r="F1302" s="390" t="s">
        <v>7914</v>
      </c>
      <c r="G1302" s="390" t="s">
        <v>7915</v>
      </c>
    </row>
    <row r="1303" spans="1:7" x14ac:dyDescent="0.45">
      <c r="A1303" s="391">
        <v>91884</v>
      </c>
      <c r="B1303" s="390" t="s">
        <v>147</v>
      </c>
      <c r="C1303" s="390" t="s">
        <v>3100</v>
      </c>
      <c r="D1303" s="390" t="s">
        <v>582</v>
      </c>
      <c r="E1303" s="390" t="s">
        <v>576</v>
      </c>
      <c r="F1303" s="390" t="s">
        <v>2085</v>
      </c>
      <c r="G1303" s="390" t="s">
        <v>7916</v>
      </c>
    </row>
    <row r="1304" spans="1:7" x14ac:dyDescent="0.45">
      <c r="A1304" s="391">
        <v>91931</v>
      </c>
      <c r="B1304" s="390" t="s">
        <v>708</v>
      </c>
      <c r="C1304" s="390" t="s">
        <v>1427</v>
      </c>
      <c r="D1304" s="390" t="s">
        <v>709</v>
      </c>
      <c r="E1304" s="390" t="s">
        <v>679</v>
      </c>
      <c r="F1304" s="390" t="s">
        <v>2233</v>
      </c>
      <c r="G1304" s="390" t="s">
        <v>7917</v>
      </c>
    </row>
    <row r="1305" spans="1:7" x14ac:dyDescent="0.45">
      <c r="A1305" s="391">
        <v>91936</v>
      </c>
      <c r="B1305" s="390" t="s">
        <v>12</v>
      </c>
      <c r="C1305" s="390" t="s">
        <v>1390</v>
      </c>
      <c r="D1305" s="390" t="s">
        <v>341</v>
      </c>
      <c r="E1305" s="390" t="s">
        <v>5</v>
      </c>
      <c r="F1305" s="390" t="s">
        <v>1827</v>
      </c>
      <c r="G1305" s="390" t="s">
        <v>7918</v>
      </c>
    </row>
    <row r="1306" spans="1:7" x14ac:dyDescent="0.45">
      <c r="A1306" s="391">
        <v>91948</v>
      </c>
      <c r="B1306" s="390" t="s">
        <v>4027</v>
      </c>
      <c r="C1306" s="390" t="s">
        <v>7919</v>
      </c>
      <c r="D1306" s="390" t="s">
        <v>7920</v>
      </c>
      <c r="E1306" s="390" t="s">
        <v>426</v>
      </c>
      <c r="F1306" s="390" t="s">
        <v>7921</v>
      </c>
      <c r="G1306" s="390" t="s">
        <v>7922</v>
      </c>
    </row>
    <row r="1307" spans="1:7" x14ac:dyDescent="0.45">
      <c r="A1307" s="391">
        <v>91969</v>
      </c>
      <c r="B1307" s="390" t="s">
        <v>4012</v>
      </c>
      <c r="C1307" s="390" t="s">
        <v>7923</v>
      </c>
      <c r="D1307" s="390" t="s">
        <v>7924</v>
      </c>
      <c r="E1307" s="390" t="s">
        <v>555</v>
      </c>
      <c r="F1307" s="390" t="s">
        <v>7925</v>
      </c>
      <c r="G1307" s="390" t="s">
        <v>7926</v>
      </c>
    </row>
    <row r="1308" spans="1:7" x14ac:dyDescent="0.45">
      <c r="A1308" s="391">
        <v>91975</v>
      </c>
      <c r="B1308" s="390" t="s">
        <v>4006</v>
      </c>
      <c r="C1308" s="390" t="s">
        <v>7927</v>
      </c>
      <c r="D1308" s="390" t="s">
        <v>7928</v>
      </c>
      <c r="E1308" s="390" t="s">
        <v>695</v>
      </c>
      <c r="F1308" s="390" t="s">
        <v>7929</v>
      </c>
      <c r="G1308" s="390" t="s">
        <v>7930</v>
      </c>
    </row>
    <row r="1309" spans="1:7" x14ac:dyDescent="0.45">
      <c r="A1309" s="391">
        <v>91986</v>
      </c>
      <c r="B1309" s="390" t="s">
        <v>3998</v>
      </c>
      <c r="C1309" s="390" t="s">
        <v>7931</v>
      </c>
      <c r="D1309" s="390" t="s">
        <v>7932</v>
      </c>
      <c r="E1309" s="390" t="s">
        <v>679</v>
      </c>
      <c r="F1309" s="390" t="s">
        <v>7933</v>
      </c>
      <c r="G1309" s="390" t="s">
        <v>7934</v>
      </c>
    </row>
    <row r="1310" spans="1:7" x14ac:dyDescent="0.45">
      <c r="A1310" s="391">
        <v>91987</v>
      </c>
      <c r="B1310" s="390" t="s">
        <v>3997</v>
      </c>
      <c r="C1310" s="390" t="s">
        <v>7935</v>
      </c>
      <c r="D1310" s="390" t="s">
        <v>7936</v>
      </c>
      <c r="E1310" s="390" t="s">
        <v>806</v>
      </c>
      <c r="F1310" s="390" t="s">
        <v>7937</v>
      </c>
      <c r="G1310" s="390" t="s">
        <v>7938</v>
      </c>
    </row>
    <row r="1311" spans="1:7" x14ac:dyDescent="0.45">
      <c r="A1311" s="391">
        <v>91993</v>
      </c>
      <c r="B1311" s="390" t="s">
        <v>3992</v>
      </c>
      <c r="C1311" s="390" t="s">
        <v>7939</v>
      </c>
      <c r="D1311" s="390" t="s">
        <v>7940</v>
      </c>
      <c r="E1311" s="390" t="s">
        <v>569</v>
      </c>
      <c r="F1311" s="390" t="s">
        <v>7941</v>
      </c>
      <c r="G1311" s="390" t="s">
        <v>7942</v>
      </c>
    </row>
    <row r="1312" spans="1:7" x14ac:dyDescent="0.45">
      <c r="A1312" s="391">
        <v>92004</v>
      </c>
      <c r="B1312" s="390" t="s">
        <v>3981</v>
      </c>
      <c r="C1312" s="390" t="s">
        <v>7943</v>
      </c>
      <c r="D1312" s="390" t="s">
        <v>7944</v>
      </c>
      <c r="E1312" s="390" t="s">
        <v>367</v>
      </c>
      <c r="F1312" s="390" t="s">
        <v>7945</v>
      </c>
      <c r="G1312" s="390" t="s">
        <v>7946</v>
      </c>
    </row>
    <row r="1313" spans="1:7" x14ac:dyDescent="0.45">
      <c r="A1313" s="391">
        <v>92011</v>
      </c>
      <c r="B1313" s="390" t="s">
        <v>173</v>
      </c>
      <c r="C1313" s="390" t="s">
        <v>3122</v>
      </c>
      <c r="D1313" s="390" t="s">
        <v>617</v>
      </c>
      <c r="E1313" s="390" t="s">
        <v>542</v>
      </c>
      <c r="F1313" s="390" t="s">
        <v>2126</v>
      </c>
      <c r="G1313" s="390" t="s">
        <v>7947</v>
      </c>
    </row>
    <row r="1314" spans="1:7" x14ac:dyDescent="0.45">
      <c r="A1314" s="391">
        <v>92094</v>
      </c>
      <c r="B1314" s="390" t="s">
        <v>3914</v>
      </c>
      <c r="C1314" s="390" t="s">
        <v>7948</v>
      </c>
      <c r="D1314" s="390" t="s">
        <v>7949</v>
      </c>
      <c r="E1314" s="390" t="s">
        <v>378</v>
      </c>
      <c r="F1314" s="390" t="s">
        <v>7950</v>
      </c>
      <c r="G1314" s="390" t="s">
        <v>7951</v>
      </c>
    </row>
    <row r="1315" spans="1:7" x14ac:dyDescent="0.45">
      <c r="A1315" s="391">
        <v>92095</v>
      </c>
      <c r="B1315" s="390" t="s">
        <v>769</v>
      </c>
      <c r="C1315" s="390" t="s">
        <v>3290</v>
      </c>
      <c r="D1315" s="390" t="s">
        <v>770</v>
      </c>
      <c r="E1315" s="390" t="s">
        <v>695</v>
      </c>
      <c r="F1315" s="390" t="s">
        <v>2291</v>
      </c>
      <c r="G1315" s="390" t="s">
        <v>7952</v>
      </c>
    </row>
    <row r="1316" spans="1:7" x14ac:dyDescent="0.45">
      <c r="A1316" s="391">
        <v>92109</v>
      </c>
      <c r="B1316" s="390" t="s">
        <v>3903</v>
      </c>
      <c r="C1316" s="390" t="s">
        <v>7953</v>
      </c>
      <c r="D1316" s="390" t="s">
        <v>7954</v>
      </c>
      <c r="E1316" s="390" t="s">
        <v>430</v>
      </c>
      <c r="F1316" s="390" t="s">
        <v>7955</v>
      </c>
      <c r="G1316" s="390" t="s">
        <v>7956</v>
      </c>
    </row>
    <row r="1317" spans="1:7" x14ac:dyDescent="0.45">
      <c r="A1317" s="391">
        <v>92119</v>
      </c>
      <c r="B1317" s="390" t="s">
        <v>3894</v>
      </c>
      <c r="C1317" s="390" t="s">
        <v>7957</v>
      </c>
      <c r="D1317" s="390" t="s">
        <v>7958</v>
      </c>
      <c r="E1317" s="390" t="s">
        <v>432</v>
      </c>
      <c r="F1317" s="390" t="s">
        <v>7959</v>
      </c>
      <c r="G1317" s="390" t="s">
        <v>7960</v>
      </c>
    </row>
    <row r="1318" spans="1:7" x14ac:dyDescent="0.45">
      <c r="A1318" s="391">
        <v>92137</v>
      </c>
      <c r="B1318" s="390" t="s">
        <v>3884</v>
      </c>
      <c r="C1318" s="390" t="s">
        <v>7961</v>
      </c>
      <c r="D1318" s="390" t="s">
        <v>7962</v>
      </c>
      <c r="E1318" s="390" t="s">
        <v>375</v>
      </c>
      <c r="F1318" s="390" t="s">
        <v>7963</v>
      </c>
      <c r="G1318" s="390" t="s">
        <v>7964</v>
      </c>
    </row>
    <row r="1319" spans="1:7" x14ac:dyDescent="0.45">
      <c r="A1319" s="391">
        <v>92145</v>
      </c>
      <c r="B1319" s="390" t="s">
        <v>3879</v>
      </c>
      <c r="C1319" s="390" t="s">
        <v>7965</v>
      </c>
      <c r="D1319" s="390" t="s">
        <v>7966</v>
      </c>
      <c r="E1319" s="390" t="s">
        <v>711</v>
      </c>
      <c r="F1319" s="390" t="s">
        <v>7967</v>
      </c>
      <c r="G1319" s="390" t="s">
        <v>7968</v>
      </c>
    </row>
    <row r="1320" spans="1:7" x14ac:dyDescent="0.45">
      <c r="A1320" s="391">
        <v>92156</v>
      </c>
      <c r="B1320" s="390" t="s">
        <v>3869</v>
      </c>
      <c r="C1320" s="390" t="s">
        <v>7969</v>
      </c>
      <c r="D1320" s="390" t="s">
        <v>1624</v>
      </c>
      <c r="E1320" s="390" t="s">
        <v>5</v>
      </c>
      <c r="F1320" s="390" t="s">
        <v>7970</v>
      </c>
      <c r="G1320" s="390" t="s">
        <v>7971</v>
      </c>
    </row>
    <row r="1321" spans="1:7" x14ac:dyDescent="0.45">
      <c r="A1321" s="391">
        <v>92170</v>
      </c>
      <c r="B1321" s="390" t="s">
        <v>3860</v>
      </c>
      <c r="C1321" s="390" t="s">
        <v>7972</v>
      </c>
      <c r="D1321" s="390" t="s">
        <v>7973</v>
      </c>
      <c r="E1321" s="390" t="s">
        <v>407</v>
      </c>
      <c r="F1321" s="390" t="s">
        <v>7974</v>
      </c>
      <c r="G1321" s="390" t="s">
        <v>7975</v>
      </c>
    </row>
    <row r="1322" spans="1:7" x14ac:dyDescent="0.45">
      <c r="A1322" s="391">
        <v>92178</v>
      </c>
      <c r="B1322" s="390" t="s">
        <v>3854</v>
      </c>
      <c r="C1322" s="390" t="s">
        <v>7976</v>
      </c>
      <c r="D1322" s="390" t="s">
        <v>7977</v>
      </c>
      <c r="E1322" s="390" t="s">
        <v>432</v>
      </c>
      <c r="F1322" s="390" t="s">
        <v>7978</v>
      </c>
      <c r="G1322" s="390" t="s">
        <v>7979</v>
      </c>
    </row>
    <row r="1323" spans="1:7" x14ac:dyDescent="0.45">
      <c r="A1323" s="391">
        <v>92181</v>
      </c>
      <c r="B1323" s="390" t="s">
        <v>3851</v>
      </c>
      <c r="C1323" s="390" t="s">
        <v>7980</v>
      </c>
      <c r="D1323" s="390" t="s">
        <v>7981</v>
      </c>
      <c r="E1323" s="390" t="s">
        <v>848</v>
      </c>
      <c r="F1323" s="390" t="s">
        <v>7982</v>
      </c>
      <c r="G1323" s="390" t="s">
        <v>7983</v>
      </c>
    </row>
    <row r="1324" spans="1:7" x14ac:dyDescent="0.45">
      <c r="A1324" s="391">
        <v>92191</v>
      </c>
      <c r="B1324" s="390" t="s">
        <v>246</v>
      </c>
      <c r="C1324" s="390" t="s">
        <v>1404</v>
      </c>
      <c r="D1324" s="390" t="s">
        <v>1610</v>
      </c>
      <c r="E1324" s="390" t="s">
        <v>695</v>
      </c>
      <c r="F1324" s="390" t="s">
        <v>2264</v>
      </c>
      <c r="G1324" s="390" t="s">
        <v>7984</v>
      </c>
    </row>
    <row r="1325" spans="1:7" x14ac:dyDescent="0.45">
      <c r="A1325" s="391">
        <v>92276</v>
      </c>
      <c r="B1325" s="390" t="s">
        <v>3780</v>
      </c>
      <c r="C1325" s="390" t="s">
        <v>7985</v>
      </c>
      <c r="D1325" s="390" t="s">
        <v>7986</v>
      </c>
      <c r="E1325" s="390" t="s">
        <v>5</v>
      </c>
      <c r="F1325" s="390" t="s">
        <v>7987</v>
      </c>
      <c r="G1325" s="390" t="s">
        <v>7988</v>
      </c>
    </row>
    <row r="1326" spans="1:7" x14ac:dyDescent="0.45">
      <c r="A1326" s="391">
        <v>92284</v>
      </c>
      <c r="B1326" s="390" t="s">
        <v>3774</v>
      </c>
      <c r="C1326" s="390" t="s">
        <v>7989</v>
      </c>
      <c r="D1326" s="390" t="s">
        <v>7990</v>
      </c>
      <c r="E1326" s="390" t="s">
        <v>892</v>
      </c>
      <c r="F1326" s="390" t="s">
        <v>7991</v>
      </c>
      <c r="G1326" s="390" t="s">
        <v>7992</v>
      </c>
    </row>
    <row r="1327" spans="1:7" x14ac:dyDescent="0.45">
      <c r="A1327" s="391">
        <v>92332</v>
      </c>
      <c r="B1327" s="390" t="s">
        <v>3739</v>
      </c>
      <c r="C1327" s="390" t="s">
        <v>7993</v>
      </c>
      <c r="D1327" s="390" t="s">
        <v>7994</v>
      </c>
      <c r="E1327" s="390" t="s">
        <v>426</v>
      </c>
      <c r="F1327" s="390" t="s">
        <v>7995</v>
      </c>
      <c r="G1327" s="390" t="s">
        <v>7996</v>
      </c>
    </row>
    <row r="1328" spans="1:7" x14ac:dyDescent="0.45">
      <c r="A1328" s="391">
        <v>92350</v>
      </c>
      <c r="B1328" s="390" t="s">
        <v>3725</v>
      </c>
      <c r="C1328" s="390" t="s">
        <v>7997</v>
      </c>
      <c r="D1328" s="390" t="s">
        <v>7998</v>
      </c>
      <c r="E1328" s="390" t="s">
        <v>5</v>
      </c>
      <c r="F1328" s="390" t="s">
        <v>7999</v>
      </c>
      <c r="G1328" s="390" t="s">
        <v>8000</v>
      </c>
    </row>
    <row r="1329" spans="1:7" x14ac:dyDescent="0.45">
      <c r="A1329" s="391">
        <v>92360</v>
      </c>
      <c r="B1329" s="390" t="s">
        <v>3716</v>
      </c>
      <c r="C1329" s="390" t="s">
        <v>8001</v>
      </c>
      <c r="D1329" s="390" t="s">
        <v>8002</v>
      </c>
      <c r="E1329" s="390" t="s">
        <v>430</v>
      </c>
      <c r="F1329" s="390" t="s">
        <v>8003</v>
      </c>
      <c r="G1329" s="390" t="s">
        <v>8004</v>
      </c>
    </row>
    <row r="1330" spans="1:7" x14ac:dyDescent="0.45">
      <c r="A1330" s="391">
        <v>92367</v>
      </c>
      <c r="B1330" s="390" t="s">
        <v>3709</v>
      </c>
      <c r="C1330" s="390" t="s">
        <v>8005</v>
      </c>
      <c r="D1330" s="390" t="s">
        <v>8006</v>
      </c>
      <c r="E1330" s="390" t="s">
        <v>430</v>
      </c>
      <c r="F1330" s="390" t="s">
        <v>8007</v>
      </c>
      <c r="G1330" s="390" t="s">
        <v>8008</v>
      </c>
    </row>
    <row r="1331" spans="1:7" x14ac:dyDescent="0.45">
      <c r="A1331" s="391">
        <v>92372</v>
      </c>
      <c r="B1331" s="390" t="s">
        <v>3704</v>
      </c>
      <c r="C1331" s="390" t="s">
        <v>8009</v>
      </c>
      <c r="D1331" s="390" t="s">
        <v>8010</v>
      </c>
      <c r="E1331" s="390" t="s">
        <v>576</v>
      </c>
      <c r="F1331" s="390" t="s">
        <v>8011</v>
      </c>
      <c r="G1331" s="390" t="s">
        <v>8012</v>
      </c>
    </row>
    <row r="1332" spans="1:7" x14ac:dyDescent="0.45">
      <c r="A1332" s="391">
        <v>92402</v>
      </c>
      <c r="B1332" s="390" t="s">
        <v>3679</v>
      </c>
      <c r="C1332" s="390" t="s">
        <v>8013</v>
      </c>
      <c r="D1332" s="390" t="s">
        <v>8014</v>
      </c>
      <c r="E1332" s="390" t="s">
        <v>407</v>
      </c>
      <c r="F1332" s="390" t="s">
        <v>8015</v>
      </c>
      <c r="G1332" s="390" t="s">
        <v>8016</v>
      </c>
    </row>
    <row r="1333" spans="1:7" x14ac:dyDescent="0.45">
      <c r="A1333" s="391">
        <v>92417</v>
      </c>
      <c r="B1333" s="390" t="s">
        <v>3665</v>
      </c>
      <c r="C1333" s="390" t="s">
        <v>8017</v>
      </c>
      <c r="D1333" s="390" t="s">
        <v>8018</v>
      </c>
      <c r="E1333" s="390" t="s">
        <v>695</v>
      </c>
      <c r="F1333" s="390" t="s">
        <v>8019</v>
      </c>
      <c r="G1333" s="390" t="s">
        <v>8020</v>
      </c>
    </row>
    <row r="1334" spans="1:7" x14ac:dyDescent="0.45">
      <c r="A1334" s="391">
        <v>92418</v>
      </c>
      <c r="B1334" s="390" t="s">
        <v>3664</v>
      </c>
      <c r="C1334" s="390" t="s">
        <v>8021</v>
      </c>
      <c r="D1334" s="390" t="s">
        <v>8022</v>
      </c>
      <c r="E1334" s="390" t="s">
        <v>542</v>
      </c>
      <c r="F1334" s="390" t="s">
        <v>8023</v>
      </c>
      <c r="G1334" s="390" t="s">
        <v>8024</v>
      </c>
    </row>
    <row r="1335" spans="1:7" x14ac:dyDescent="0.45">
      <c r="A1335" s="391">
        <v>92424</v>
      </c>
      <c r="B1335" s="390" t="s">
        <v>3659</v>
      </c>
      <c r="C1335" s="390" t="s">
        <v>8025</v>
      </c>
      <c r="D1335" s="390" t="s">
        <v>566</v>
      </c>
      <c r="E1335" s="390" t="s">
        <v>456</v>
      </c>
      <c r="F1335" s="390" t="s">
        <v>8026</v>
      </c>
      <c r="G1335" s="390" t="s">
        <v>8027</v>
      </c>
    </row>
    <row r="1336" spans="1:7" x14ac:dyDescent="0.45">
      <c r="A1336" s="391">
        <v>92448</v>
      </c>
      <c r="B1336" s="390" t="s">
        <v>1448</v>
      </c>
      <c r="C1336" s="390" t="s">
        <v>2296</v>
      </c>
      <c r="D1336" s="390" t="s">
        <v>1447</v>
      </c>
      <c r="E1336" s="390" t="s">
        <v>668</v>
      </c>
      <c r="F1336" s="390" t="s">
        <v>2295</v>
      </c>
      <c r="G1336" s="390" t="s">
        <v>8028</v>
      </c>
    </row>
    <row r="1337" spans="1:7" x14ac:dyDescent="0.45">
      <c r="A1337" s="391">
        <v>92449</v>
      </c>
      <c r="B1337" s="390" t="s">
        <v>3637</v>
      </c>
      <c r="C1337" s="390" t="s">
        <v>8029</v>
      </c>
      <c r="D1337" s="390" t="s">
        <v>8030</v>
      </c>
      <c r="E1337" s="390" t="s">
        <v>679</v>
      </c>
      <c r="F1337" s="390" t="s">
        <v>8031</v>
      </c>
      <c r="G1337" s="390" t="s">
        <v>8032</v>
      </c>
    </row>
    <row r="1338" spans="1:7" x14ac:dyDescent="0.45">
      <c r="A1338" s="391">
        <v>92461</v>
      </c>
      <c r="B1338" s="390" t="s">
        <v>3626</v>
      </c>
      <c r="C1338" s="390" t="s">
        <v>8033</v>
      </c>
      <c r="D1338" s="390" t="s">
        <v>8034</v>
      </c>
      <c r="E1338" s="390" t="s">
        <v>407</v>
      </c>
      <c r="F1338" s="390" t="s">
        <v>8035</v>
      </c>
      <c r="G1338" s="390" t="s">
        <v>8036</v>
      </c>
    </row>
    <row r="1339" spans="1:7" x14ac:dyDescent="0.45">
      <c r="A1339" s="391">
        <v>92471</v>
      </c>
      <c r="B1339" s="390" t="s">
        <v>3617</v>
      </c>
      <c r="C1339" s="390" t="s">
        <v>8037</v>
      </c>
      <c r="D1339" s="390" t="s">
        <v>8038</v>
      </c>
      <c r="E1339" s="390" t="s">
        <v>430</v>
      </c>
      <c r="F1339" s="390" t="s">
        <v>8039</v>
      </c>
      <c r="G1339" s="390" t="s">
        <v>8040</v>
      </c>
    </row>
    <row r="1340" spans="1:7" x14ac:dyDescent="0.45">
      <c r="A1340" s="391">
        <v>91146</v>
      </c>
      <c r="B1340" s="390" t="s">
        <v>4421</v>
      </c>
      <c r="C1340" s="390" t="s">
        <v>8041</v>
      </c>
      <c r="D1340" s="390" t="s">
        <v>8042</v>
      </c>
      <c r="E1340" s="390" t="s">
        <v>840</v>
      </c>
      <c r="F1340" s="390" t="s">
        <v>8043</v>
      </c>
      <c r="G1340" s="390" t="s">
        <v>8044</v>
      </c>
    </row>
    <row r="1341" spans="1:7" x14ac:dyDescent="0.45">
      <c r="A1341" s="391">
        <v>91152</v>
      </c>
      <c r="B1341" s="390" t="s">
        <v>4420</v>
      </c>
      <c r="C1341" s="390" t="s">
        <v>8045</v>
      </c>
      <c r="D1341" s="390" t="s">
        <v>8046</v>
      </c>
      <c r="E1341" s="390" t="s">
        <v>892</v>
      </c>
      <c r="F1341" s="390" t="s">
        <v>8047</v>
      </c>
      <c r="G1341" s="390" t="s">
        <v>8048</v>
      </c>
    </row>
    <row r="1342" spans="1:7" x14ac:dyDescent="0.45">
      <c r="A1342" s="391">
        <v>91189</v>
      </c>
      <c r="B1342" s="390" t="s">
        <v>183</v>
      </c>
      <c r="C1342" s="390" t="s">
        <v>3180</v>
      </c>
      <c r="D1342" s="390" t="s">
        <v>1485</v>
      </c>
      <c r="E1342" s="390" t="s">
        <v>624</v>
      </c>
      <c r="F1342" s="390" t="s">
        <v>2132</v>
      </c>
      <c r="G1342" s="390" t="s">
        <v>8049</v>
      </c>
    </row>
    <row r="1343" spans="1:7" x14ac:dyDescent="0.45">
      <c r="A1343" s="391">
        <v>91195</v>
      </c>
      <c r="B1343" s="390" t="s">
        <v>11</v>
      </c>
      <c r="C1343" s="390" t="s">
        <v>1344</v>
      </c>
      <c r="D1343" s="390" t="s">
        <v>340</v>
      </c>
      <c r="E1343" s="390" t="s">
        <v>5</v>
      </c>
      <c r="F1343" s="390" t="s">
        <v>1806</v>
      </c>
      <c r="G1343" s="390" t="s">
        <v>8050</v>
      </c>
    </row>
    <row r="1344" spans="1:7" x14ac:dyDescent="0.45">
      <c r="A1344" s="391">
        <v>91200</v>
      </c>
      <c r="B1344" s="390" t="s">
        <v>4408</v>
      </c>
      <c r="C1344" s="390" t="s">
        <v>8051</v>
      </c>
      <c r="D1344" s="390" t="s">
        <v>8052</v>
      </c>
      <c r="E1344" s="390" t="s">
        <v>363</v>
      </c>
      <c r="F1344" s="390" t="s">
        <v>8053</v>
      </c>
      <c r="G1344" s="390" t="s">
        <v>8054</v>
      </c>
    </row>
    <row r="1345" spans="1:7" x14ac:dyDescent="0.45">
      <c r="A1345" s="391">
        <v>91219</v>
      </c>
      <c r="B1345" s="390" t="s">
        <v>748</v>
      </c>
      <c r="C1345" s="390" t="s">
        <v>3255</v>
      </c>
      <c r="D1345" s="390" t="s">
        <v>749</v>
      </c>
      <c r="E1345" s="390" t="s">
        <v>695</v>
      </c>
      <c r="F1345" s="390" t="s">
        <v>2268</v>
      </c>
      <c r="G1345" s="390" t="s">
        <v>8055</v>
      </c>
    </row>
    <row r="1346" spans="1:7" x14ac:dyDescent="0.45">
      <c r="A1346" s="391">
        <v>91227</v>
      </c>
      <c r="B1346" s="390" t="s">
        <v>4399</v>
      </c>
      <c r="C1346" s="390" t="s">
        <v>8056</v>
      </c>
      <c r="D1346" s="390" t="s">
        <v>8057</v>
      </c>
      <c r="E1346" s="390" t="s">
        <v>5</v>
      </c>
      <c r="F1346" s="390" t="s">
        <v>8058</v>
      </c>
      <c r="G1346" s="390" t="s">
        <v>8059</v>
      </c>
    </row>
    <row r="1347" spans="1:7" x14ac:dyDescent="0.45">
      <c r="A1347" s="391">
        <v>91229</v>
      </c>
      <c r="B1347" s="390" t="s">
        <v>192</v>
      </c>
      <c r="C1347" s="390" t="s">
        <v>1424</v>
      </c>
      <c r="D1347" s="390" t="s">
        <v>1498</v>
      </c>
      <c r="E1347" s="390" t="s">
        <v>456</v>
      </c>
      <c r="F1347" s="390" t="s">
        <v>2140</v>
      </c>
      <c r="G1347" s="390" t="s">
        <v>8060</v>
      </c>
    </row>
    <row r="1348" spans="1:7" x14ac:dyDescent="0.45">
      <c r="A1348" s="391">
        <v>91238</v>
      </c>
      <c r="B1348" s="390" t="s">
        <v>65</v>
      </c>
      <c r="C1348" s="390" t="s">
        <v>1348</v>
      </c>
      <c r="D1348" s="390" t="s">
        <v>436</v>
      </c>
      <c r="E1348" s="390" t="s">
        <v>437</v>
      </c>
      <c r="F1348" s="390" t="s">
        <v>1923</v>
      </c>
      <c r="G1348" s="390" t="s">
        <v>2607</v>
      </c>
    </row>
    <row r="1349" spans="1:7" x14ac:dyDescent="0.45">
      <c r="A1349" s="391">
        <v>91270</v>
      </c>
      <c r="B1349" s="390" t="s">
        <v>4387</v>
      </c>
      <c r="C1349" s="390" t="s">
        <v>8061</v>
      </c>
      <c r="D1349" s="390" t="s">
        <v>588</v>
      </c>
      <c r="E1349" s="390" t="s">
        <v>555</v>
      </c>
      <c r="F1349" s="390" t="s">
        <v>8062</v>
      </c>
      <c r="G1349" s="390" t="s">
        <v>3131</v>
      </c>
    </row>
    <row r="1350" spans="1:7" x14ac:dyDescent="0.45">
      <c r="A1350" s="391">
        <v>91275</v>
      </c>
      <c r="B1350" s="390" t="s">
        <v>241</v>
      </c>
      <c r="C1350" s="390" t="s">
        <v>3245</v>
      </c>
      <c r="D1350" s="390" t="s">
        <v>2252</v>
      </c>
      <c r="E1350" s="390" t="s">
        <v>695</v>
      </c>
      <c r="F1350" s="390" t="s">
        <v>2253</v>
      </c>
      <c r="G1350" s="390" t="s">
        <v>2683</v>
      </c>
    </row>
    <row r="1351" spans="1:7" x14ac:dyDescent="0.45">
      <c r="A1351" s="391">
        <v>91281</v>
      </c>
      <c r="B1351" s="390" t="s">
        <v>239</v>
      </c>
      <c r="C1351" s="390" t="s">
        <v>3267</v>
      </c>
      <c r="D1351" s="390" t="s">
        <v>735</v>
      </c>
      <c r="E1351" s="390" t="s">
        <v>695</v>
      </c>
      <c r="F1351" s="390" t="s">
        <v>2254</v>
      </c>
      <c r="G1351" s="390" t="s">
        <v>2689</v>
      </c>
    </row>
    <row r="1352" spans="1:7" x14ac:dyDescent="0.45">
      <c r="A1352" s="391">
        <v>91303</v>
      </c>
      <c r="B1352" s="390" t="s">
        <v>281</v>
      </c>
      <c r="C1352" s="390" t="s">
        <v>3322</v>
      </c>
      <c r="D1352" s="390" t="s">
        <v>1508</v>
      </c>
      <c r="E1352" s="390" t="s">
        <v>670</v>
      </c>
      <c r="F1352" s="390" t="s">
        <v>2336</v>
      </c>
      <c r="G1352" s="390" t="s">
        <v>2717</v>
      </c>
    </row>
    <row r="1353" spans="1:7" x14ac:dyDescent="0.45">
      <c r="A1353" s="391">
        <v>91364</v>
      </c>
      <c r="B1353" s="390" t="s">
        <v>4361</v>
      </c>
      <c r="C1353" s="390" t="s">
        <v>8063</v>
      </c>
      <c r="D1353" s="390" t="s">
        <v>8064</v>
      </c>
      <c r="E1353" s="390" t="s">
        <v>798</v>
      </c>
      <c r="F1353" s="390" t="s">
        <v>8065</v>
      </c>
      <c r="G1353" s="390" t="s">
        <v>8066</v>
      </c>
    </row>
    <row r="1354" spans="1:7" x14ac:dyDescent="0.45">
      <c r="A1354" s="391">
        <v>91372</v>
      </c>
      <c r="B1354" s="390" t="s">
        <v>1637</v>
      </c>
      <c r="C1354" s="390" t="s">
        <v>2856</v>
      </c>
      <c r="D1354" s="390" t="s">
        <v>2854</v>
      </c>
      <c r="E1354" s="390" t="s">
        <v>363</v>
      </c>
      <c r="F1354" s="390" t="s">
        <v>2855</v>
      </c>
      <c r="G1354" s="390" t="s">
        <v>2498</v>
      </c>
    </row>
    <row r="1355" spans="1:7" x14ac:dyDescent="0.45">
      <c r="A1355" s="391">
        <v>91403</v>
      </c>
      <c r="B1355" s="390" t="s">
        <v>4345</v>
      </c>
      <c r="C1355" s="390" t="s">
        <v>8067</v>
      </c>
      <c r="D1355" s="390" t="s">
        <v>8068</v>
      </c>
      <c r="E1355" s="390" t="s">
        <v>375</v>
      </c>
      <c r="F1355" s="390" t="s">
        <v>8069</v>
      </c>
      <c r="G1355" s="390" t="s">
        <v>8070</v>
      </c>
    </row>
    <row r="1356" spans="1:7" x14ac:dyDescent="0.45">
      <c r="A1356" s="391">
        <v>91416</v>
      </c>
      <c r="B1356" s="390" t="s">
        <v>268</v>
      </c>
      <c r="C1356" s="390" t="s">
        <v>3344</v>
      </c>
      <c r="D1356" s="390" t="s">
        <v>795</v>
      </c>
      <c r="E1356" s="390" t="s">
        <v>787</v>
      </c>
      <c r="F1356" s="390" t="s">
        <v>2313</v>
      </c>
      <c r="G1356" s="390" t="s">
        <v>8071</v>
      </c>
    </row>
    <row r="1357" spans="1:7" x14ac:dyDescent="0.45">
      <c r="A1357" s="391">
        <v>91423</v>
      </c>
      <c r="B1357" s="390" t="s">
        <v>887</v>
      </c>
      <c r="C1357" s="390" t="s">
        <v>3447</v>
      </c>
      <c r="D1357" s="390" t="s">
        <v>888</v>
      </c>
      <c r="E1357" s="390" t="s">
        <v>879</v>
      </c>
      <c r="F1357" s="390" t="s">
        <v>2402</v>
      </c>
      <c r="G1357" s="390" t="s">
        <v>8072</v>
      </c>
    </row>
    <row r="1358" spans="1:7" x14ac:dyDescent="0.45">
      <c r="A1358" s="391">
        <v>91435</v>
      </c>
      <c r="B1358" s="390" t="s">
        <v>35</v>
      </c>
      <c r="C1358" s="390" t="s">
        <v>1362</v>
      </c>
      <c r="D1358" s="390" t="s">
        <v>385</v>
      </c>
      <c r="E1358" s="390" t="s">
        <v>370</v>
      </c>
      <c r="F1358" s="390" t="s">
        <v>1861</v>
      </c>
      <c r="G1358" s="390" t="s">
        <v>8073</v>
      </c>
    </row>
    <row r="1359" spans="1:7" x14ac:dyDescent="0.45">
      <c r="A1359" s="391">
        <v>91437</v>
      </c>
      <c r="B1359" s="390" t="s">
        <v>25</v>
      </c>
      <c r="C1359" s="390" t="s">
        <v>2858</v>
      </c>
      <c r="D1359" s="390" t="s">
        <v>364</v>
      </c>
      <c r="E1359" s="390" t="s">
        <v>363</v>
      </c>
      <c r="F1359" s="390" t="s">
        <v>1845</v>
      </c>
      <c r="G1359" s="390" t="s">
        <v>8074</v>
      </c>
    </row>
    <row r="1360" spans="1:7" x14ac:dyDescent="0.45">
      <c r="A1360" s="391">
        <v>91439</v>
      </c>
      <c r="B1360" s="390" t="s">
        <v>4332</v>
      </c>
      <c r="C1360" s="390" t="s">
        <v>8075</v>
      </c>
      <c r="D1360" s="390" t="s">
        <v>8076</v>
      </c>
      <c r="E1360" s="390" t="s">
        <v>378</v>
      </c>
      <c r="F1360" s="390" t="s">
        <v>8077</v>
      </c>
      <c r="G1360" s="390" t="s">
        <v>8078</v>
      </c>
    </row>
    <row r="1361" spans="1:7" x14ac:dyDescent="0.45">
      <c r="A1361" s="391">
        <v>91452</v>
      </c>
      <c r="B1361" s="390" t="s">
        <v>528</v>
      </c>
      <c r="C1361" s="390" t="s">
        <v>2955</v>
      </c>
      <c r="D1361" s="390" t="s">
        <v>1532</v>
      </c>
      <c r="E1361" s="390" t="s">
        <v>430</v>
      </c>
      <c r="F1361" s="390" t="s">
        <v>2019</v>
      </c>
      <c r="G1361" s="390" t="s">
        <v>2582</v>
      </c>
    </row>
    <row r="1362" spans="1:7" x14ac:dyDescent="0.45">
      <c r="A1362" s="391">
        <v>91482</v>
      </c>
      <c r="B1362" s="390" t="s">
        <v>287</v>
      </c>
      <c r="C1362" s="390" t="s">
        <v>3369</v>
      </c>
      <c r="D1362" s="390" t="s">
        <v>834</v>
      </c>
      <c r="E1362" s="390" t="s">
        <v>835</v>
      </c>
      <c r="F1362" s="390" t="s">
        <v>2342</v>
      </c>
      <c r="G1362" s="390" t="s">
        <v>2736</v>
      </c>
    </row>
    <row r="1363" spans="1:7" x14ac:dyDescent="0.45">
      <c r="A1363" s="391">
        <v>91485</v>
      </c>
      <c r="B1363" s="390" t="s">
        <v>286</v>
      </c>
      <c r="C1363" s="390" t="s">
        <v>3373</v>
      </c>
      <c r="D1363" s="390" t="s">
        <v>833</v>
      </c>
      <c r="E1363" s="390" t="s">
        <v>787</v>
      </c>
      <c r="F1363" s="390" t="s">
        <v>2341</v>
      </c>
      <c r="G1363" s="390" t="s">
        <v>8079</v>
      </c>
    </row>
    <row r="1364" spans="1:7" x14ac:dyDescent="0.45">
      <c r="A1364" s="391">
        <v>91494</v>
      </c>
      <c r="B1364" s="390" t="s">
        <v>4303</v>
      </c>
      <c r="C1364" s="390" t="s">
        <v>2829</v>
      </c>
      <c r="D1364" s="390" t="s">
        <v>1534</v>
      </c>
      <c r="E1364" s="390" t="s">
        <v>5</v>
      </c>
      <c r="F1364" s="390" t="s">
        <v>2828</v>
      </c>
      <c r="G1364" s="390" t="s">
        <v>8080</v>
      </c>
    </row>
    <row r="1365" spans="1:7" x14ac:dyDescent="0.45">
      <c r="A1365" s="391">
        <v>91525</v>
      </c>
      <c r="B1365" s="390" t="s">
        <v>4288</v>
      </c>
      <c r="C1365" s="390" t="s">
        <v>8081</v>
      </c>
      <c r="D1365" s="390" t="s">
        <v>8082</v>
      </c>
      <c r="E1365" s="390" t="s">
        <v>437</v>
      </c>
      <c r="F1365" s="390" t="s">
        <v>8083</v>
      </c>
      <c r="G1365" s="390" t="s">
        <v>8084</v>
      </c>
    </row>
    <row r="1366" spans="1:7" x14ac:dyDescent="0.45">
      <c r="A1366" s="391">
        <v>91542</v>
      </c>
      <c r="B1366" s="390" t="s">
        <v>313</v>
      </c>
      <c r="C1366" s="390" t="s">
        <v>3418</v>
      </c>
      <c r="D1366" s="390" t="s">
        <v>2385</v>
      </c>
      <c r="E1366" s="390" t="s">
        <v>848</v>
      </c>
      <c r="F1366" s="390" t="s">
        <v>2386</v>
      </c>
      <c r="G1366" s="390" t="s">
        <v>8085</v>
      </c>
    </row>
    <row r="1367" spans="1:7" x14ac:dyDescent="0.45">
      <c r="A1367" s="391">
        <v>91607</v>
      </c>
      <c r="B1367" s="390" t="s">
        <v>563</v>
      </c>
      <c r="C1367" s="390" t="s">
        <v>2968</v>
      </c>
      <c r="D1367" s="390" t="s">
        <v>564</v>
      </c>
      <c r="E1367" s="390" t="s">
        <v>430</v>
      </c>
      <c r="F1367" s="390" t="s">
        <v>2059</v>
      </c>
      <c r="G1367" s="390" t="s">
        <v>8086</v>
      </c>
    </row>
    <row r="1368" spans="1:7" x14ac:dyDescent="0.45">
      <c r="A1368" s="391">
        <v>91616</v>
      </c>
      <c r="B1368" s="390" t="s">
        <v>4241</v>
      </c>
      <c r="C1368" s="390" t="s">
        <v>8087</v>
      </c>
      <c r="D1368" s="390" t="s">
        <v>8088</v>
      </c>
      <c r="E1368" s="390" t="s">
        <v>879</v>
      </c>
      <c r="F1368" s="390" t="s">
        <v>8089</v>
      </c>
      <c r="G1368" s="390" t="s">
        <v>8090</v>
      </c>
    </row>
    <row r="1369" spans="1:7" x14ac:dyDescent="0.45">
      <c r="A1369" s="391">
        <v>91620</v>
      </c>
      <c r="B1369" s="390" t="s">
        <v>4237</v>
      </c>
      <c r="C1369" s="390" t="s">
        <v>8091</v>
      </c>
      <c r="D1369" s="390" t="s">
        <v>8092</v>
      </c>
      <c r="E1369" s="390" t="s">
        <v>848</v>
      </c>
      <c r="F1369" s="390" t="s">
        <v>8093</v>
      </c>
      <c r="G1369" s="390" t="s">
        <v>8094</v>
      </c>
    </row>
    <row r="1370" spans="1:7" x14ac:dyDescent="0.45">
      <c r="A1370" s="391">
        <v>91623</v>
      </c>
      <c r="B1370" s="390" t="s">
        <v>530</v>
      </c>
      <c r="C1370" s="390" t="s">
        <v>2994</v>
      </c>
      <c r="D1370" s="390" t="s">
        <v>531</v>
      </c>
      <c r="E1370" s="390" t="s">
        <v>407</v>
      </c>
      <c r="F1370" s="390" t="s">
        <v>2021</v>
      </c>
      <c r="G1370" s="390" t="s">
        <v>8095</v>
      </c>
    </row>
    <row r="1371" spans="1:7" x14ac:dyDescent="0.45">
      <c r="A1371" s="391">
        <v>91628</v>
      </c>
      <c r="B1371" s="390" t="s">
        <v>751</v>
      </c>
      <c r="C1371" s="390" t="s">
        <v>3262</v>
      </c>
      <c r="D1371" s="390" t="s">
        <v>752</v>
      </c>
      <c r="E1371" s="390" t="s">
        <v>695</v>
      </c>
      <c r="F1371" s="390" t="s">
        <v>2271</v>
      </c>
      <c r="G1371" s="390" t="s">
        <v>8096</v>
      </c>
    </row>
    <row r="1372" spans="1:7" x14ac:dyDescent="0.45">
      <c r="A1372" s="391">
        <v>91657</v>
      </c>
      <c r="B1372" s="390" t="s">
        <v>4213</v>
      </c>
      <c r="C1372" s="390" t="s">
        <v>8097</v>
      </c>
      <c r="D1372" s="390" t="s">
        <v>4935</v>
      </c>
      <c r="E1372" s="390" t="s">
        <v>370</v>
      </c>
      <c r="F1372" s="390" t="s">
        <v>8098</v>
      </c>
      <c r="G1372" s="390" t="s">
        <v>8099</v>
      </c>
    </row>
    <row r="1373" spans="1:7" x14ac:dyDescent="0.45">
      <c r="A1373" s="391">
        <v>91670</v>
      </c>
      <c r="B1373" s="390" t="s">
        <v>4203</v>
      </c>
      <c r="C1373" s="390" t="s">
        <v>8100</v>
      </c>
      <c r="D1373" s="390" t="s">
        <v>8101</v>
      </c>
      <c r="E1373" s="390" t="s">
        <v>430</v>
      </c>
      <c r="F1373" s="390" t="s">
        <v>8102</v>
      </c>
      <c r="G1373" s="390" t="s">
        <v>8103</v>
      </c>
    </row>
    <row r="1374" spans="1:7" x14ac:dyDescent="0.45">
      <c r="A1374" s="391">
        <v>91674</v>
      </c>
      <c r="B1374" s="390" t="s">
        <v>134</v>
      </c>
      <c r="C1374" s="390" t="s">
        <v>3014</v>
      </c>
      <c r="D1374" s="390" t="s">
        <v>2055</v>
      </c>
      <c r="E1374" s="390" t="s">
        <v>430</v>
      </c>
      <c r="F1374" s="390" t="s">
        <v>2056</v>
      </c>
      <c r="G1374" s="390" t="s">
        <v>8104</v>
      </c>
    </row>
    <row r="1375" spans="1:7" x14ac:dyDescent="0.45">
      <c r="A1375" s="391">
        <v>91731</v>
      </c>
      <c r="B1375" s="390" t="s">
        <v>172</v>
      </c>
      <c r="C1375" s="390" t="s">
        <v>3119</v>
      </c>
      <c r="D1375" s="390" t="s">
        <v>616</v>
      </c>
      <c r="E1375" s="390" t="s">
        <v>542</v>
      </c>
      <c r="F1375" s="390" t="s">
        <v>2123</v>
      </c>
      <c r="G1375" s="390" t="s">
        <v>8105</v>
      </c>
    </row>
    <row r="1376" spans="1:7" x14ac:dyDescent="0.45">
      <c r="A1376" s="391">
        <v>91756</v>
      </c>
      <c r="B1376" s="390" t="s">
        <v>230</v>
      </c>
      <c r="C1376" s="390" t="s">
        <v>3286</v>
      </c>
      <c r="D1376" s="390" t="s">
        <v>715</v>
      </c>
      <c r="E1376" s="390" t="s">
        <v>695</v>
      </c>
      <c r="F1376" s="390" t="s">
        <v>2239</v>
      </c>
      <c r="G1376" s="390" t="s">
        <v>2696</v>
      </c>
    </row>
    <row r="1377" spans="1:7" x14ac:dyDescent="0.45">
      <c r="A1377" s="391">
        <v>91807</v>
      </c>
      <c r="B1377" s="390" t="s">
        <v>4121</v>
      </c>
      <c r="C1377" s="390" t="s">
        <v>8106</v>
      </c>
      <c r="D1377" s="390" t="s">
        <v>4755</v>
      </c>
      <c r="E1377" s="390" t="s">
        <v>848</v>
      </c>
      <c r="F1377" s="390" t="s">
        <v>8107</v>
      </c>
      <c r="G1377" s="390" t="s">
        <v>8108</v>
      </c>
    </row>
    <row r="1378" spans="1:7" x14ac:dyDescent="0.45">
      <c r="A1378" s="391">
        <v>91829</v>
      </c>
      <c r="B1378" s="390" t="s">
        <v>4109</v>
      </c>
      <c r="C1378" s="390" t="s">
        <v>8109</v>
      </c>
      <c r="D1378" s="390" t="s">
        <v>8110</v>
      </c>
      <c r="E1378" s="390" t="s">
        <v>670</v>
      </c>
      <c r="F1378" s="390" t="s">
        <v>8111</v>
      </c>
      <c r="G1378" s="390" t="s">
        <v>8112</v>
      </c>
    </row>
    <row r="1379" spans="1:7" x14ac:dyDescent="0.45">
      <c r="A1379" s="391">
        <v>91859</v>
      </c>
      <c r="B1379" s="390" t="s">
        <v>4088</v>
      </c>
      <c r="C1379" s="390" t="s">
        <v>8113</v>
      </c>
      <c r="D1379" s="390" t="s">
        <v>8114</v>
      </c>
      <c r="E1379" s="390" t="s">
        <v>378</v>
      </c>
      <c r="F1379" s="390" t="s">
        <v>8115</v>
      </c>
      <c r="G1379" s="390" t="s">
        <v>8116</v>
      </c>
    </row>
    <row r="1380" spans="1:7" x14ac:dyDescent="0.45">
      <c r="A1380" s="391">
        <v>91878</v>
      </c>
      <c r="B1380" s="390" t="s">
        <v>4077</v>
      </c>
      <c r="C1380" s="390" t="s">
        <v>8117</v>
      </c>
      <c r="D1380" s="390" t="s">
        <v>8118</v>
      </c>
      <c r="E1380" s="390" t="s">
        <v>695</v>
      </c>
      <c r="F1380" s="390" t="s">
        <v>8119</v>
      </c>
      <c r="G1380" s="390" t="s">
        <v>8120</v>
      </c>
    </row>
    <row r="1381" spans="1:7" x14ac:dyDescent="0.45">
      <c r="A1381" s="391">
        <v>91883</v>
      </c>
      <c r="B1381" s="390" t="s">
        <v>4073</v>
      </c>
      <c r="C1381" s="390" t="s">
        <v>8121</v>
      </c>
      <c r="D1381" s="390" t="s">
        <v>8122</v>
      </c>
      <c r="E1381" s="390" t="s">
        <v>607</v>
      </c>
      <c r="F1381" s="390" t="s">
        <v>8123</v>
      </c>
      <c r="G1381" s="390" t="s">
        <v>8124</v>
      </c>
    </row>
    <row r="1382" spans="1:7" x14ac:dyDescent="0.45">
      <c r="A1382" s="391">
        <v>91961</v>
      </c>
      <c r="B1382" s="390" t="s">
        <v>56</v>
      </c>
      <c r="C1382" s="390" t="s">
        <v>2906</v>
      </c>
      <c r="D1382" s="390" t="s">
        <v>423</v>
      </c>
      <c r="E1382" s="390" t="s">
        <v>415</v>
      </c>
      <c r="F1382" s="390" t="s">
        <v>1910</v>
      </c>
      <c r="G1382" s="390" t="s">
        <v>8125</v>
      </c>
    </row>
    <row r="1383" spans="1:7" x14ac:dyDescent="0.45">
      <c r="A1383" s="391">
        <v>91965</v>
      </c>
      <c r="B1383" s="390" t="s">
        <v>4015</v>
      </c>
      <c r="C1383" s="390" t="s">
        <v>8126</v>
      </c>
      <c r="D1383" s="390" t="s">
        <v>8127</v>
      </c>
      <c r="E1383" s="390" t="s">
        <v>387</v>
      </c>
      <c r="F1383" s="390" t="s">
        <v>8128</v>
      </c>
      <c r="G1383" s="390" t="s">
        <v>8129</v>
      </c>
    </row>
    <row r="1384" spans="1:7" x14ac:dyDescent="0.45">
      <c r="A1384" s="391">
        <v>91967</v>
      </c>
      <c r="B1384" s="390" t="s">
        <v>4013</v>
      </c>
      <c r="C1384" s="390" t="s">
        <v>8130</v>
      </c>
      <c r="D1384" s="390" t="s">
        <v>8131</v>
      </c>
      <c r="E1384" s="390" t="s">
        <v>555</v>
      </c>
      <c r="F1384" s="390" t="s">
        <v>8132</v>
      </c>
      <c r="G1384" s="390" t="s">
        <v>8133</v>
      </c>
    </row>
    <row r="1385" spans="1:7" x14ac:dyDescent="0.45">
      <c r="A1385" s="391">
        <v>91973</v>
      </c>
      <c r="B1385" s="390" t="s">
        <v>4008</v>
      </c>
      <c r="C1385" s="390" t="s">
        <v>8134</v>
      </c>
      <c r="D1385" s="390" t="s">
        <v>8135</v>
      </c>
      <c r="E1385" s="390" t="s">
        <v>610</v>
      </c>
      <c r="F1385" s="390" t="s">
        <v>8136</v>
      </c>
      <c r="G1385" s="390" t="s">
        <v>8137</v>
      </c>
    </row>
    <row r="1386" spans="1:7" x14ac:dyDescent="0.45">
      <c r="A1386" s="391">
        <v>91990</v>
      </c>
      <c r="B1386" s="390" t="s">
        <v>881</v>
      </c>
      <c r="C1386" s="390" t="s">
        <v>3456</v>
      </c>
      <c r="D1386" s="390" t="s">
        <v>882</v>
      </c>
      <c r="E1386" s="390" t="s">
        <v>879</v>
      </c>
      <c r="F1386" s="390" t="s">
        <v>2405</v>
      </c>
      <c r="G1386" s="390" t="s">
        <v>8138</v>
      </c>
    </row>
    <row r="1387" spans="1:7" x14ac:dyDescent="0.45">
      <c r="A1387" s="391">
        <v>92000</v>
      </c>
      <c r="B1387" s="390" t="s">
        <v>3985</v>
      </c>
      <c r="C1387" s="390" t="s">
        <v>8139</v>
      </c>
      <c r="D1387" s="390" t="s">
        <v>8140</v>
      </c>
      <c r="E1387" s="390" t="s">
        <v>5</v>
      </c>
      <c r="F1387" s="390" t="s">
        <v>8141</v>
      </c>
      <c r="G1387" s="390" t="s">
        <v>8142</v>
      </c>
    </row>
    <row r="1388" spans="1:7" x14ac:dyDescent="0.45">
      <c r="A1388" s="391">
        <v>92049</v>
      </c>
      <c r="B1388" s="390" t="s">
        <v>3946</v>
      </c>
      <c r="C1388" s="390" t="s">
        <v>8143</v>
      </c>
      <c r="D1388" s="390" t="s">
        <v>8144</v>
      </c>
      <c r="E1388" s="390" t="s">
        <v>407</v>
      </c>
      <c r="F1388" s="390" t="s">
        <v>8145</v>
      </c>
      <c r="G1388" s="390" t="s">
        <v>8146</v>
      </c>
    </row>
    <row r="1389" spans="1:7" x14ac:dyDescent="0.45">
      <c r="A1389" s="391">
        <v>92051</v>
      </c>
      <c r="B1389" s="390" t="s">
        <v>1601</v>
      </c>
      <c r="C1389" s="390" t="s">
        <v>1965</v>
      </c>
      <c r="D1389" s="390" t="s">
        <v>1600</v>
      </c>
      <c r="E1389" s="390" t="s">
        <v>426</v>
      </c>
      <c r="F1389" s="390" t="s">
        <v>1964</v>
      </c>
      <c r="G1389" s="390" t="s">
        <v>8147</v>
      </c>
    </row>
    <row r="1390" spans="1:7" x14ac:dyDescent="0.45">
      <c r="A1390" s="391">
        <v>92055</v>
      </c>
      <c r="B1390" s="390" t="s">
        <v>1603</v>
      </c>
      <c r="C1390" s="390" t="s">
        <v>2334</v>
      </c>
      <c r="D1390" s="390" t="s">
        <v>1602</v>
      </c>
      <c r="E1390" s="390" t="s">
        <v>806</v>
      </c>
      <c r="F1390" s="390" t="s">
        <v>2333</v>
      </c>
      <c r="G1390" s="390" t="s">
        <v>8148</v>
      </c>
    </row>
    <row r="1391" spans="1:7" x14ac:dyDescent="0.45">
      <c r="A1391" s="391">
        <v>92059</v>
      </c>
      <c r="B1391" s="390" t="s">
        <v>3939</v>
      </c>
      <c r="C1391" s="390" t="s">
        <v>8149</v>
      </c>
      <c r="D1391" s="390" t="s">
        <v>8150</v>
      </c>
      <c r="E1391" s="390" t="s">
        <v>806</v>
      </c>
      <c r="F1391" s="390" t="s">
        <v>8151</v>
      </c>
      <c r="G1391" s="390" t="s">
        <v>8152</v>
      </c>
    </row>
    <row r="1392" spans="1:7" x14ac:dyDescent="0.45">
      <c r="A1392" s="391">
        <v>92104</v>
      </c>
      <c r="B1392" s="390" t="s">
        <v>3907</v>
      </c>
      <c r="C1392" s="390" t="s">
        <v>8153</v>
      </c>
      <c r="D1392" s="390" t="s">
        <v>8154</v>
      </c>
      <c r="E1392" s="390" t="s">
        <v>407</v>
      </c>
      <c r="F1392" s="390" t="s">
        <v>8155</v>
      </c>
      <c r="G1392" s="390" t="s">
        <v>8156</v>
      </c>
    </row>
    <row r="1393" spans="1:7" x14ac:dyDescent="0.45">
      <c r="A1393" s="391">
        <v>92115</v>
      </c>
      <c r="B1393" s="390" t="s">
        <v>3898</v>
      </c>
      <c r="C1393" s="390" t="s">
        <v>8157</v>
      </c>
      <c r="D1393" s="390" t="s">
        <v>8158</v>
      </c>
      <c r="E1393" s="390" t="s">
        <v>430</v>
      </c>
      <c r="F1393" s="390" t="s">
        <v>8159</v>
      </c>
      <c r="G1393" s="390" t="s">
        <v>8160</v>
      </c>
    </row>
    <row r="1394" spans="1:7" x14ac:dyDescent="0.45">
      <c r="A1394" s="391">
        <v>92116</v>
      </c>
      <c r="B1394" s="390" t="s">
        <v>3897</v>
      </c>
      <c r="C1394" s="390" t="s">
        <v>8161</v>
      </c>
      <c r="D1394" s="390" t="s">
        <v>8162</v>
      </c>
      <c r="E1394" s="390" t="s">
        <v>416</v>
      </c>
      <c r="F1394" s="390" t="s">
        <v>8163</v>
      </c>
      <c r="G1394" s="390" t="s">
        <v>8164</v>
      </c>
    </row>
    <row r="1395" spans="1:7" x14ac:dyDescent="0.45">
      <c r="A1395" s="391">
        <v>92118</v>
      </c>
      <c r="B1395" s="390" t="s">
        <v>3895</v>
      </c>
      <c r="C1395" s="390" t="s">
        <v>8165</v>
      </c>
      <c r="D1395" s="390" t="s">
        <v>8166</v>
      </c>
      <c r="E1395" s="390" t="s">
        <v>542</v>
      </c>
      <c r="F1395" s="390" t="s">
        <v>8167</v>
      </c>
      <c r="G1395" s="390" t="s">
        <v>8168</v>
      </c>
    </row>
    <row r="1396" spans="1:7" x14ac:dyDescent="0.45">
      <c r="A1396" s="391">
        <v>92195</v>
      </c>
      <c r="B1396" s="390" t="s">
        <v>3841</v>
      </c>
      <c r="C1396" s="390" t="s">
        <v>8169</v>
      </c>
      <c r="D1396" s="390" t="s">
        <v>8170</v>
      </c>
      <c r="E1396" s="390" t="s">
        <v>866</v>
      </c>
      <c r="F1396" s="390" t="s">
        <v>8171</v>
      </c>
      <c r="G1396" s="390" t="s">
        <v>8172</v>
      </c>
    </row>
    <row r="1397" spans="1:7" x14ac:dyDescent="0.45">
      <c r="A1397" s="391">
        <v>92198</v>
      </c>
      <c r="B1397" s="390" t="s">
        <v>371</v>
      </c>
      <c r="C1397" s="390" t="s">
        <v>2834</v>
      </c>
      <c r="D1397" s="390" t="s">
        <v>372</v>
      </c>
      <c r="E1397" s="390" t="s">
        <v>358</v>
      </c>
      <c r="F1397" s="390" t="s">
        <v>1842</v>
      </c>
      <c r="G1397" s="390" t="s">
        <v>8173</v>
      </c>
    </row>
    <row r="1398" spans="1:7" x14ac:dyDescent="0.45">
      <c r="A1398" s="391">
        <v>92201</v>
      </c>
      <c r="B1398" s="390" t="s">
        <v>3838</v>
      </c>
      <c r="C1398" s="390" t="s">
        <v>3007</v>
      </c>
      <c r="D1398" s="390" t="s">
        <v>534</v>
      </c>
      <c r="E1398" s="390" t="s">
        <v>430</v>
      </c>
      <c r="F1398" s="390" t="s">
        <v>2030</v>
      </c>
      <c r="G1398" s="390" t="s">
        <v>3006</v>
      </c>
    </row>
    <row r="1399" spans="1:7" x14ac:dyDescent="0.45">
      <c r="A1399" s="391">
        <v>92212</v>
      </c>
      <c r="B1399" s="390" t="s">
        <v>3831</v>
      </c>
      <c r="C1399" s="390" t="s">
        <v>8174</v>
      </c>
      <c r="D1399" s="390" t="s">
        <v>8175</v>
      </c>
      <c r="E1399" s="390" t="s">
        <v>668</v>
      </c>
      <c r="F1399" s="390" t="s">
        <v>8176</v>
      </c>
      <c r="G1399" s="390" t="s">
        <v>8177</v>
      </c>
    </row>
    <row r="1400" spans="1:7" x14ac:dyDescent="0.45">
      <c r="A1400" s="391">
        <v>92223</v>
      </c>
      <c r="B1400" s="390" t="s">
        <v>3822</v>
      </c>
      <c r="C1400" s="390" t="s">
        <v>8178</v>
      </c>
      <c r="D1400" s="390" t="s">
        <v>8179</v>
      </c>
      <c r="E1400" s="390" t="s">
        <v>798</v>
      </c>
      <c r="F1400" s="390" t="s">
        <v>8180</v>
      </c>
      <c r="G1400" s="390" t="s">
        <v>8181</v>
      </c>
    </row>
    <row r="1401" spans="1:7" x14ac:dyDescent="0.45">
      <c r="A1401" s="391">
        <v>92232</v>
      </c>
      <c r="B1401" s="390" t="s">
        <v>3816</v>
      </c>
      <c r="C1401" s="390" t="s">
        <v>8182</v>
      </c>
      <c r="D1401" s="390" t="s">
        <v>8183</v>
      </c>
      <c r="E1401" s="390" t="s">
        <v>426</v>
      </c>
      <c r="F1401" s="390" t="s">
        <v>8184</v>
      </c>
      <c r="G1401" s="390" t="s">
        <v>8185</v>
      </c>
    </row>
    <row r="1402" spans="1:7" x14ac:dyDescent="0.45">
      <c r="A1402" s="391">
        <v>92237</v>
      </c>
      <c r="B1402" s="390" t="s">
        <v>470</v>
      </c>
      <c r="C1402" s="390" t="s">
        <v>3060</v>
      </c>
      <c r="D1402" s="390" t="s">
        <v>471</v>
      </c>
      <c r="E1402" s="390" t="s">
        <v>426</v>
      </c>
      <c r="F1402" s="390" t="s">
        <v>1956</v>
      </c>
      <c r="G1402" s="390" t="s">
        <v>8186</v>
      </c>
    </row>
    <row r="1403" spans="1:7" x14ac:dyDescent="0.45">
      <c r="A1403" s="391">
        <v>92244</v>
      </c>
      <c r="B1403" s="390" t="s">
        <v>3806</v>
      </c>
      <c r="C1403" s="390" t="s">
        <v>8187</v>
      </c>
      <c r="D1403" s="390" t="s">
        <v>5597</v>
      </c>
      <c r="E1403" s="390" t="s">
        <v>426</v>
      </c>
      <c r="F1403" s="390" t="s">
        <v>8188</v>
      </c>
      <c r="G1403" s="390" t="s">
        <v>8189</v>
      </c>
    </row>
    <row r="1404" spans="1:7" x14ac:dyDescent="0.45">
      <c r="A1404" s="391">
        <v>92291</v>
      </c>
      <c r="B1404" s="390" t="s">
        <v>3769</v>
      </c>
      <c r="C1404" s="390" t="s">
        <v>8190</v>
      </c>
      <c r="D1404" s="390" t="s">
        <v>8191</v>
      </c>
      <c r="E1404" s="390" t="s">
        <v>407</v>
      </c>
      <c r="F1404" s="390" t="s">
        <v>8192</v>
      </c>
      <c r="G1404" s="390" t="s">
        <v>8193</v>
      </c>
    </row>
    <row r="1405" spans="1:7" x14ac:dyDescent="0.45">
      <c r="A1405" s="391">
        <v>92293</v>
      </c>
      <c r="B1405" s="390" t="s">
        <v>3767</v>
      </c>
      <c r="C1405" s="390" t="s">
        <v>8194</v>
      </c>
      <c r="D1405" s="390" t="s">
        <v>8195</v>
      </c>
      <c r="E1405" s="390" t="s">
        <v>387</v>
      </c>
      <c r="F1405" s="390" t="s">
        <v>8196</v>
      </c>
      <c r="G1405" s="390" t="s">
        <v>8197</v>
      </c>
    </row>
    <row r="1406" spans="1:7" x14ac:dyDescent="0.45">
      <c r="A1406" s="391">
        <v>92300</v>
      </c>
      <c r="B1406" s="390" t="s">
        <v>3760</v>
      </c>
      <c r="C1406" s="390" t="s">
        <v>8198</v>
      </c>
      <c r="D1406" s="390" t="s">
        <v>8199</v>
      </c>
      <c r="E1406" s="390" t="s">
        <v>624</v>
      </c>
      <c r="F1406" s="390" t="s">
        <v>8200</v>
      </c>
      <c r="G1406" s="390" t="s">
        <v>8201</v>
      </c>
    </row>
    <row r="1407" spans="1:7" x14ac:dyDescent="0.45">
      <c r="A1407" s="391">
        <v>92307</v>
      </c>
      <c r="B1407" s="390" t="s">
        <v>3756</v>
      </c>
      <c r="C1407" s="390" t="s">
        <v>8202</v>
      </c>
      <c r="D1407" s="390" t="s">
        <v>8203</v>
      </c>
      <c r="E1407" s="390" t="s">
        <v>658</v>
      </c>
      <c r="F1407" s="390" t="s">
        <v>8204</v>
      </c>
      <c r="G1407" s="390" t="s">
        <v>8205</v>
      </c>
    </row>
    <row r="1408" spans="1:7" x14ac:dyDescent="0.45">
      <c r="A1408" s="391">
        <v>92329</v>
      </c>
      <c r="B1408" s="390" t="s">
        <v>3741</v>
      </c>
      <c r="C1408" s="390" t="s">
        <v>8206</v>
      </c>
      <c r="D1408" s="390" t="s">
        <v>8207</v>
      </c>
      <c r="E1408" s="390" t="s">
        <v>430</v>
      </c>
      <c r="F1408" s="390" t="s">
        <v>8208</v>
      </c>
      <c r="G1408" s="390" t="s">
        <v>8209</v>
      </c>
    </row>
    <row r="1409" spans="1:7" x14ac:dyDescent="0.45">
      <c r="A1409" s="391">
        <v>92331</v>
      </c>
      <c r="B1409" s="390" t="s">
        <v>3740</v>
      </c>
      <c r="C1409" s="390" t="s">
        <v>8210</v>
      </c>
      <c r="D1409" s="390" t="s">
        <v>8211</v>
      </c>
      <c r="E1409" s="390" t="s">
        <v>840</v>
      </c>
      <c r="F1409" s="390" t="s">
        <v>8212</v>
      </c>
      <c r="G1409" s="390" t="s">
        <v>8213</v>
      </c>
    </row>
    <row r="1410" spans="1:7" x14ac:dyDescent="0.45">
      <c r="A1410" s="391">
        <v>92341</v>
      </c>
      <c r="B1410" s="390" t="s">
        <v>3731</v>
      </c>
      <c r="C1410" s="390" t="s">
        <v>8214</v>
      </c>
      <c r="D1410" s="390" t="s">
        <v>8215</v>
      </c>
      <c r="E1410" s="390" t="s">
        <v>695</v>
      </c>
      <c r="F1410" s="390" t="s">
        <v>8216</v>
      </c>
      <c r="G1410" s="390" t="s">
        <v>8217</v>
      </c>
    </row>
    <row r="1411" spans="1:7" x14ac:dyDescent="0.45">
      <c r="A1411" s="391">
        <v>92354</v>
      </c>
      <c r="B1411" s="390" t="s">
        <v>3721</v>
      </c>
      <c r="C1411" s="390" t="s">
        <v>8218</v>
      </c>
      <c r="D1411" s="390" t="s">
        <v>8219</v>
      </c>
      <c r="E1411" s="390" t="s">
        <v>695</v>
      </c>
      <c r="F1411" s="390" t="s">
        <v>8220</v>
      </c>
      <c r="G1411" s="390" t="s">
        <v>8221</v>
      </c>
    </row>
    <row r="1412" spans="1:7" x14ac:dyDescent="0.45">
      <c r="A1412" s="391">
        <v>92361</v>
      </c>
      <c r="B1412" s="390" t="s">
        <v>3715</v>
      </c>
      <c r="C1412" s="390" t="s">
        <v>8222</v>
      </c>
      <c r="D1412" s="390" t="s">
        <v>8223</v>
      </c>
      <c r="E1412" s="390" t="s">
        <v>415</v>
      </c>
      <c r="F1412" s="390" t="s">
        <v>8224</v>
      </c>
      <c r="G1412" s="390" t="s">
        <v>8225</v>
      </c>
    </row>
    <row r="1413" spans="1:7" x14ac:dyDescent="0.45">
      <c r="A1413" s="391">
        <v>92377</v>
      </c>
      <c r="B1413" s="390" t="s">
        <v>3700</v>
      </c>
      <c r="C1413" s="390" t="s">
        <v>8226</v>
      </c>
      <c r="D1413" s="390" t="s">
        <v>8227</v>
      </c>
      <c r="E1413" s="390" t="s">
        <v>798</v>
      </c>
      <c r="F1413" s="390" t="s">
        <v>8228</v>
      </c>
      <c r="G1413" s="390" t="s">
        <v>8229</v>
      </c>
    </row>
    <row r="1414" spans="1:7" x14ac:dyDescent="0.45">
      <c r="A1414" s="391">
        <v>92391</v>
      </c>
      <c r="B1414" s="390" t="s">
        <v>3689</v>
      </c>
      <c r="C1414" s="390" t="s">
        <v>8230</v>
      </c>
      <c r="D1414" s="390" t="s">
        <v>8231</v>
      </c>
      <c r="E1414" s="390" t="s">
        <v>695</v>
      </c>
      <c r="F1414" s="390" t="s">
        <v>8232</v>
      </c>
      <c r="G1414" s="390" t="s">
        <v>8233</v>
      </c>
    </row>
    <row r="1415" spans="1:7" x14ac:dyDescent="0.45">
      <c r="A1415" s="391">
        <v>92400</v>
      </c>
      <c r="B1415" s="390" t="s">
        <v>3681</v>
      </c>
      <c r="C1415" s="390" t="s">
        <v>8234</v>
      </c>
      <c r="D1415" s="390" t="s">
        <v>8235</v>
      </c>
      <c r="E1415" s="390" t="s">
        <v>426</v>
      </c>
      <c r="F1415" s="390" t="s">
        <v>8236</v>
      </c>
      <c r="G1415" s="390" t="s">
        <v>8237</v>
      </c>
    </row>
    <row r="1416" spans="1:7" x14ac:dyDescent="0.45">
      <c r="A1416" s="391">
        <v>92401</v>
      </c>
      <c r="B1416" s="390" t="s">
        <v>3680</v>
      </c>
      <c r="C1416" s="390" t="s">
        <v>8238</v>
      </c>
      <c r="D1416" s="390" t="s">
        <v>8239</v>
      </c>
      <c r="E1416" s="390" t="s">
        <v>426</v>
      </c>
      <c r="F1416" s="390" t="s">
        <v>8240</v>
      </c>
      <c r="G1416" s="390" t="s">
        <v>8241</v>
      </c>
    </row>
    <row r="1417" spans="1:7" x14ac:dyDescent="0.45">
      <c r="A1417" s="391">
        <v>92405</v>
      </c>
      <c r="B1417" s="390" t="s">
        <v>3676</v>
      </c>
      <c r="C1417" s="390" t="s">
        <v>8242</v>
      </c>
      <c r="D1417" s="390" t="s">
        <v>8243</v>
      </c>
      <c r="E1417" s="390" t="s">
        <v>430</v>
      </c>
      <c r="F1417" s="390" t="s">
        <v>8244</v>
      </c>
      <c r="G1417" s="390" t="s">
        <v>8245</v>
      </c>
    </row>
    <row r="1418" spans="1:7" x14ac:dyDescent="0.45">
      <c r="A1418" s="391">
        <v>92433</v>
      </c>
      <c r="B1418" s="390" t="s">
        <v>3651</v>
      </c>
      <c r="C1418" s="390" t="s">
        <v>8246</v>
      </c>
      <c r="D1418" s="390" t="s">
        <v>8247</v>
      </c>
      <c r="E1418" s="390" t="s">
        <v>879</v>
      </c>
      <c r="F1418" s="390" t="s">
        <v>8248</v>
      </c>
      <c r="G1418" s="390" t="s">
        <v>8249</v>
      </c>
    </row>
    <row r="1419" spans="1:7" x14ac:dyDescent="0.45">
      <c r="A1419" s="391">
        <v>92436</v>
      </c>
      <c r="B1419" s="390" t="s">
        <v>3648</v>
      </c>
      <c r="C1419" s="390" t="s">
        <v>8250</v>
      </c>
      <c r="D1419" s="390" t="s">
        <v>8251</v>
      </c>
      <c r="E1419" s="390" t="s">
        <v>407</v>
      </c>
      <c r="F1419" s="390" t="s">
        <v>8252</v>
      </c>
      <c r="G1419" s="390" t="s">
        <v>8253</v>
      </c>
    </row>
    <row r="1420" spans="1:7" x14ac:dyDescent="0.45">
      <c r="A1420" s="391">
        <v>92450</v>
      </c>
      <c r="B1420" s="390" t="s">
        <v>3636</v>
      </c>
      <c r="C1420" s="390" t="s">
        <v>8254</v>
      </c>
      <c r="D1420" s="390" t="s">
        <v>8255</v>
      </c>
      <c r="E1420" s="390" t="s">
        <v>695</v>
      </c>
      <c r="F1420" s="390" t="s">
        <v>8256</v>
      </c>
      <c r="G1420" s="390" t="s">
        <v>8257</v>
      </c>
    </row>
    <row r="1421" spans="1:7" x14ac:dyDescent="0.45">
      <c r="A1421" s="391">
        <v>92453</v>
      </c>
      <c r="B1421" s="390" t="s">
        <v>3634</v>
      </c>
      <c r="C1421" s="390" t="s">
        <v>8258</v>
      </c>
      <c r="D1421" s="390" t="s">
        <v>8259</v>
      </c>
      <c r="E1421" s="390" t="s">
        <v>451</v>
      </c>
      <c r="F1421" s="390" t="s">
        <v>8260</v>
      </c>
      <c r="G1421" s="390" t="s">
        <v>8261</v>
      </c>
    </row>
    <row r="1422" spans="1:7" x14ac:dyDescent="0.45">
      <c r="A1422" s="391">
        <v>92472</v>
      </c>
      <c r="B1422" s="390" t="s">
        <v>3616</v>
      </c>
      <c r="C1422" s="390" t="s">
        <v>8262</v>
      </c>
      <c r="D1422" s="390" t="s">
        <v>8263</v>
      </c>
      <c r="E1422" s="390" t="s">
        <v>430</v>
      </c>
      <c r="F1422" s="390" t="s">
        <v>8264</v>
      </c>
      <c r="G1422" s="390" t="s">
        <v>8265</v>
      </c>
    </row>
    <row r="1423" spans="1:7" x14ac:dyDescent="0.45">
      <c r="A1423" s="391">
        <v>92486</v>
      </c>
      <c r="B1423" s="390" t="s">
        <v>3603</v>
      </c>
      <c r="C1423" s="390" t="s">
        <v>8266</v>
      </c>
      <c r="D1423" s="390" t="s">
        <v>8267</v>
      </c>
      <c r="E1423" s="390" t="s">
        <v>787</v>
      </c>
      <c r="F1423" s="390" t="s">
        <v>8268</v>
      </c>
      <c r="G1423" s="390" t="s">
        <v>8269</v>
      </c>
    </row>
    <row r="1424" spans="1:7" x14ac:dyDescent="0.45">
      <c r="A1424" s="391">
        <v>92501</v>
      </c>
      <c r="B1424" s="390" t="s">
        <v>3593</v>
      </c>
      <c r="C1424" s="390" t="s">
        <v>3049</v>
      </c>
      <c r="D1424" s="390" t="s">
        <v>3047</v>
      </c>
      <c r="E1424" s="390" t="s">
        <v>430</v>
      </c>
      <c r="F1424" s="390" t="s">
        <v>3048</v>
      </c>
      <c r="G1424" s="390" t="s">
        <v>8270</v>
      </c>
    </row>
    <row r="1425" spans="1:7" x14ac:dyDescent="0.45">
      <c r="A1425" s="391">
        <v>92502</v>
      </c>
      <c r="B1425" s="390" t="s">
        <v>3592</v>
      </c>
      <c r="C1425" s="390" t="s">
        <v>8271</v>
      </c>
      <c r="D1425" s="390" t="s">
        <v>8272</v>
      </c>
      <c r="E1425" s="390" t="s">
        <v>892</v>
      </c>
      <c r="F1425" s="390" t="s">
        <v>8273</v>
      </c>
      <c r="G1425" s="390" t="s">
        <v>8274</v>
      </c>
    </row>
    <row r="1426" spans="1:7" x14ac:dyDescent="0.45">
      <c r="A1426" s="391">
        <v>92504</v>
      </c>
      <c r="B1426" s="390" t="s">
        <v>3591</v>
      </c>
      <c r="C1426" s="390" t="s">
        <v>8275</v>
      </c>
      <c r="D1426" s="390" t="s">
        <v>8276</v>
      </c>
      <c r="E1426" s="390" t="s">
        <v>407</v>
      </c>
      <c r="F1426" s="390" t="s">
        <v>8277</v>
      </c>
      <c r="G1426" s="390" t="s">
        <v>8278</v>
      </c>
    </row>
    <row r="1427" spans="1:7" x14ac:dyDescent="0.45">
      <c r="A1427" s="391">
        <v>92507</v>
      </c>
      <c r="B1427" s="390" t="s">
        <v>3590</v>
      </c>
      <c r="C1427" s="390" t="s">
        <v>8279</v>
      </c>
      <c r="D1427" s="390" t="s">
        <v>8280</v>
      </c>
      <c r="E1427" s="390" t="s">
        <v>415</v>
      </c>
      <c r="F1427" s="390" t="s">
        <v>8281</v>
      </c>
      <c r="G1427" s="390" t="s">
        <v>8282</v>
      </c>
    </row>
    <row r="1428" spans="1:7" x14ac:dyDescent="0.45">
      <c r="A1428" s="391">
        <v>92509</v>
      </c>
      <c r="B1428" s="390" t="s">
        <v>3589</v>
      </c>
      <c r="C1428" s="390" t="s">
        <v>8283</v>
      </c>
      <c r="D1428" s="390" t="s">
        <v>8284</v>
      </c>
      <c r="E1428" s="390" t="s">
        <v>430</v>
      </c>
      <c r="F1428" s="390" t="s">
        <v>8285</v>
      </c>
      <c r="G1428" s="390" t="s">
        <v>8286</v>
      </c>
    </row>
    <row r="1429" spans="1:7" x14ac:dyDescent="0.45">
      <c r="A1429" s="391">
        <v>92510</v>
      </c>
      <c r="B1429" s="390" t="s">
        <v>3588</v>
      </c>
      <c r="C1429" s="390" t="s">
        <v>8287</v>
      </c>
      <c r="D1429" s="390" t="s">
        <v>8207</v>
      </c>
      <c r="E1429" s="390" t="s">
        <v>430</v>
      </c>
      <c r="F1429" s="390" t="s">
        <v>8288</v>
      </c>
      <c r="G1429" s="390" t="s">
        <v>8289</v>
      </c>
    </row>
    <row r="1430" spans="1:7" x14ac:dyDescent="0.45">
      <c r="A1430" s="391">
        <v>92517</v>
      </c>
      <c r="B1430" s="390" t="s">
        <v>3587</v>
      </c>
      <c r="C1430" s="390" t="s">
        <v>8290</v>
      </c>
      <c r="D1430" s="390" t="s">
        <v>8291</v>
      </c>
      <c r="E1430" s="390" t="s">
        <v>432</v>
      </c>
      <c r="F1430" s="390" t="s">
        <v>8292</v>
      </c>
      <c r="G1430" s="390" t="s">
        <v>8293</v>
      </c>
    </row>
    <row r="1431" spans="1:7" x14ac:dyDescent="0.45">
      <c r="A1431" s="391">
        <v>92518</v>
      </c>
      <c r="B1431" s="390" t="s">
        <v>3586</v>
      </c>
      <c r="C1431" s="390" t="s">
        <v>8294</v>
      </c>
      <c r="D1431" s="390" t="s">
        <v>8295</v>
      </c>
      <c r="E1431" s="390" t="s">
        <v>407</v>
      </c>
      <c r="F1431" s="390" t="s">
        <v>8296</v>
      </c>
      <c r="G1431" s="390" t="s">
        <v>8297</v>
      </c>
    </row>
    <row r="1432" spans="1:7" x14ac:dyDescent="0.45">
      <c r="A1432" s="391">
        <v>92519</v>
      </c>
      <c r="B1432" s="390" t="s">
        <v>3585</v>
      </c>
      <c r="C1432" s="390" t="s">
        <v>8298</v>
      </c>
      <c r="D1432" s="390" t="s">
        <v>5871</v>
      </c>
      <c r="E1432" s="390" t="s">
        <v>5</v>
      </c>
      <c r="F1432" s="390" t="s">
        <v>8299</v>
      </c>
      <c r="G1432" s="390" t="s">
        <v>8300</v>
      </c>
    </row>
    <row r="1433" spans="1:7" x14ac:dyDescent="0.45">
      <c r="A1433" s="391">
        <v>92521</v>
      </c>
      <c r="B1433" s="390" t="s">
        <v>3584</v>
      </c>
      <c r="C1433" s="390" t="s">
        <v>8301</v>
      </c>
      <c r="D1433" s="390" t="s">
        <v>8302</v>
      </c>
      <c r="E1433" s="390" t="s">
        <v>426</v>
      </c>
      <c r="F1433" s="390" t="s">
        <v>8303</v>
      </c>
      <c r="G1433" s="390" t="s">
        <v>8304</v>
      </c>
    </row>
    <row r="1434" spans="1:7" x14ac:dyDescent="0.45">
      <c r="A1434" s="391">
        <v>92522</v>
      </c>
      <c r="B1434" s="390" t="s">
        <v>3583</v>
      </c>
      <c r="C1434" s="390" t="s">
        <v>8305</v>
      </c>
      <c r="D1434" s="390" t="s">
        <v>8306</v>
      </c>
      <c r="E1434" s="390" t="s">
        <v>787</v>
      </c>
      <c r="F1434" s="390" t="s">
        <v>8307</v>
      </c>
      <c r="G1434" s="390" t="s">
        <v>8308</v>
      </c>
    </row>
    <row r="1435" spans="1:7" x14ac:dyDescent="0.45">
      <c r="A1435" s="391">
        <v>92524</v>
      </c>
      <c r="B1435" s="390" t="s">
        <v>3582</v>
      </c>
      <c r="C1435" s="390" t="s">
        <v>3582</v>
      </c>
      <c r="D1435" s="390" t="s">
        <v>8309</v>
      </c>
      <c r="E1435" s="390" t="s">
        <v>711</v>
      </c>
      <c r="F1435" s="390" t="s">
        <v>8310</v>
      </c>
      <c r="G1435" s="390" t="s">
        <v>8311</v>
      </c>
    </row>
    <row r="1436" spans="1:7" x14ac:dyDescent="0.45">
      <c r="A1436" s="391">
        <v>92525</v>
      </c>
      <c r="B1436" s="390" t="s">
        <v>3581</v>
      </c>
      <c r="C1436" s="390" t="s">
        <v>8312</v>
      </c>
      <c r="D1436" s="390" t="s">
        <v>1555</v>
      </c>
      <c r="E1436" s="390" t="s">
        <v>695</v>
      </c>
      <c r="F1436" s="390" t="s">
        <v>8313</v>
      </c>
      <c r="G1436" s="390" t="s">
        <v>8314</v>
      </c>
    </row>
    <row r="1437" spans="1:7" x14ac:dyDescent="0.45">
      <c r="A1437" s="391">
        <v>92526</v>
      </c>
      <c r="B1437" s="390" t="s">
        <v>3580</v>
      </c>
      <c r="C1437" s="390" t="s">
        <v>8315</v>
      </c>
      <c r="D1437" s="390" t="s">
        <v>8316</v>
      </c>
      <c r="E1437" s="390" t="s">
        <v>542</v>
      </c>
      <c r="F1437" s="390" t="s">
        <v>8317</v>
      </c>
      <c r="G1437" s="390" t="s">
        <v>8318</v>
      </c>
    </row>
    <row r="1438" spans="1:7" x14ac:dyDescent="0.45">
      <c r="A1438" s="391">
        <v>92528</v>
      </c>
      <c r="B1438" s="390" t="s">
        <v>3579</v>
      </c>
      <c r="C1438" s="390" t="s">
        <v>8319</v>
      </c>
      <c r="D1438" s="390" t="s">
        <v>421</v>
      </c>
      <c r="E1438" s="390" t="s">
        <v>415</v>
      </c>
      <c r="F1438" s="390" t="s">
        <v>8320</v>
      </c>
      <c r="G1438" s="390" t="s">
        <v>8321</v>
      </c>
    </row>
    <row r="1439" spans="1:7" x14ac:dyDescent="0.45">
      <c r="A1439" s="391">
        <v>92531</v>
      </c>
      <c r="B1439" s="390" t="s">
        <v>3578</v>
      </c>
      <c r="C1439" s="390" t="s">
        <v>8322</v>
      </c>
      <c r="D1439" s="390" t="s">
        <v>8323</v>
      </c>
      <c r="E1439" s="390" t="s">
        <v>407</v>
      </c>
      <c r="F1439" s="390" t="s">
        <v>8324</v>
      </c>
      <c r="G1439" s="390" t="s">
        <v>8325</v>
      </c>
    </row>
    <row r="1440" spans="1:7" x14ac:dyDescent="0.45">
      <c r="A1440" s="391">
        <v>92532</v>
      </c>
      <c r="B1440" s="390" t="s">
        <v>3577</v>
      </c>
      <c r="C1440" s="390" t="s">
        <v>8326</v>
      </c>
      <c r="D1440" s="390" t="s">
        <v>8327</v>
      </c>
      <c r="E1440" s="390" t="s">
        <v>426</v>
      </c>
      <c r="F1440" s="390" t="s">
        <v>8328</v>
      </c>
      <c r="G1440" s="390" t="s">
        <v>8329</v>
      </c>
    </row>
    <row r="1441" spans="1:7" x14ac:dyDescent="0.45">
      <c r="A1441" s="391">
        <v>92534</v>
      </c>
      <c r="B1441" s="390" t="s">
        <v>3576</v>
      </c>
      <c r="C1441" s="390" t="s">
        <v>8330</v>
      </c>
      <c r="D1441" s="390" t="s">
        <v>8331</v>
      </c>
      <c r="E1441" s="390" t="s">
        <v>426</v>
      </c>
      <c r="F1441" s="390" t="s">
        <v>8332</v>
      </c>
      <c r="G1441" s="390" t="s">
        <v>8333</v>
      </c>
    </row>
    <row r="1442" spans="1:7" x14ac:dyDescent="0.45">
      <c r="A1442" s="391">
        <v>92535</v>
      </c>
      <c r="B1442" s="390" t="s">
        <v>3575</v>
      </c>
      <c r="C1442" s="390" t="s">
        <v>8334</v>
      </c>
      <c r="D1442" s="390" t="s">
        <v>8335</v>
      </c>
      <c r="E1442" s="390" t="s">
        <v>695</v>
      </c>
      <c r="F1442" s="390" t="s">
        <v>8336</v>
      </c>
      <c r="G1442" s="390" t="s">
        <v>8337</v>
      </c>
    </row>
    <row r="1443" spans="1:7" x14ac:dyDescent="0.45">
      <c r="A1443" s="391">
        <v>92536</v>
      </c>
      <c r="B1443" s="390" t="s">
        <v>3574</v>
      </c>
      <c r="C1443" s="390" t="s">
        <v>8338</v>
      </c>
      <c r="D1443" s="390" t="s">
        <v>7654</v>
      </c>
      <c r="E1443" s="390" t="s">
        <v>711</v>
      </c>
      <c r="F1443" s="390" t="s">
        <v>8339</v>
      </c>
      <c r="G1443" s="390" t="s">
        <v>8340</v>
      </c>
    </row>
    <row r="1444" spans="1:7" x14ac:dyDescent="0.45">
      <c r="A1444" s="391">
        <v>92537</v>
      </c>
      <c r="B1444" s="390" t="s">
        <v>3573</v>
      </c>
      <c r="C1444" s="390" t="s">
        <v>8341</v>
      </c>
      <c r="D1444" s="390" t="s">
        <v>8342</v>
      </c>
      <c r="E1444" s="390" t="s">
        <v>430</v>
      </c>
      <c r="F1444" s="390" t="s">
        <v>8343</v>
      </c>
      <c r="G1444" s="390" t="s">
        <v>8344</v>
      </c>
    </row>
    <row r="1445" spans="1:7" x14ac:dyDescent="0.45">
      <c r="A1445" s="391">
        <v>92539</v>
      </c>
      <c r="B1445" s="390" t="s">
        <v>3572</v>
      </c>
      <c r="C1445" s="390" t="s">
        <v>8345</v>
      </c>
      <c r="D1445" s="390" t="s">
        <v>8346</v>
      </c>
      <c r="E1445" s="390" t="s">
        <v>451</v>
      </c>
      <c r="F1445" s="390" t="s">
        <v>8347</v>
      </c>
      <c r="G1445" s="390" t="s">
        <v>8348</v>
      </c>
    </row>
    <row r="1446" spans="1:7" x14ac:dyDescent="0.45">
      <c r="A1446" s="391">
        <v>92540</v>
      </c>
      <c r="B1446" s="390" t="s">
        <v>3571</v>
      </c>
      <c r="C1446" s="390" t="s">
        <v>8349</v>
      </c>
      <c r="D1446" s="390" t="s">
        <v>8350</v>
      </c>
      <c r="E1446" s="390" t="s">
        <v>430</v>
      </c>
      <c r="F1446" s="390" t="s">
        <v>8351</v>
      </c>
      <c r="G1446" s="390" t="s">
        <v>8352</v>
      </c>
    </row>
    <row r="1447" spans="1:7" x14ac:dyDescent="0.45">
      <c r="A1447" s="391">
        <v>92542</v>
      </c>
      <c r="B1447" s="390" t="s">
        <v>3570</v>
      </c>
      <c r="C1447" s="390" t="s">
        <v>8353</v>
      </c>
      <c r="D1447" s="390" t="s">
        <v>8354</v>
      </c>
      <c r="E1447" s="390" t="s">
        <v>5</v>
      </c>
      <c r="F1447" s="390" t="s">
        <v>8355</v>
      </c>
      <c r="G1447" s="390" t="s">
        <v>8356</v>
      </c>
    </row>
    <row r="1448" spans="1:7" x14ac:dyDescent="0.45">
      <c r="A1448" s="391">
        <v>92543</v>
      </c>
      <c r="B1448" s="390" t="s">
        <v>3569</v>
      </c>
      <c r="C1448" s="390" t="s">
        <v>8357</v>
      </c>
      <c r="D1448" s="390" t="s">
        <v>8358</v>
      </c>
      <c r="E1448" s="390" t="s">
        <v>415</v>
      </c>
      <c r="F1448" s="390" t="s">
        <v>8359</v>
      </c>
      <c r="G1448" s="390" t="s">
        <v>8360</v>
      </c>
    </row>
    <row r="1449" spans="1:7" x14ac:dyDescent="0.45">
      <c r="A1449" s="391">
        <v>92544</v>
      </c>
      <c r="B1449" s="390" t="s">
        <v>3568</v>
      </c>
      <c r="C1449" s="390" t="s">
        <v>8361</v>
      </c>
      <c r="D1449" s="390" t="s">
        <v>8362</v>
      </c>
      <c r="E1449" s="390" t="s">
        <v>555</v>
      </c>
      <c r="F1449" s="390" t="s">
        <v>8363</v>
      </c>
      <c r="G1449" s="390" t="s">
        <v>8364</v>
      </c>
    </row>
    <row r="1450" spans="1:7" x14ac:dyDescent="0.45">
      <c r="A1450" s="391">
        <v>92545</v>
      </c>
      <c r="B1450" s="390" t="s">
        <v>3567</v>
      </c>
      <c r="C1450" s="390" t="s">
        <v>8365</v>
      </c>
      <c r="D1450" s="390" t="s">
        <v>8366</v>
      </c>
      <c r="E1450" s="390" t="s">
        <v>555</v>
      </c>
      <c r="F1450" s="390" t="s">
        <v>8367</v>
      </c>
      <c r="G1450" s="390" t="s">
        <v>8368</v>
      </c>
    </row>
    <row r="1451" spans="1:7" x14ac:dyDescent="0.45">
      <c r="A1451" s="391">
        <v>92546</v>
      </c>
      <c r="B1451" s="390" t="s">
        <v>3566</v>
      </c>
      <c r="C1451" s="390" t="s">
        <v>8369</v>
      </c>
      <c r="D1451" s="390" t="s">
        <v>8370</v>
      </c>
      <c r="E1451" s="390" t="s">
        <v>426</v>
      </c>
      <c r="F1451" s="390" t="s">
        <v>8371</v>
      </c>
      <c r="G1451" s="390" t="s">
        <v>8372</v>
      </c>
    </row>
    <row r="1452" spans="1:7" x14ac:dyDescent="0.45">
      <c r="A1452" s="391">
        <v>92547</v>
      </c>
      <c r="B1452" s="390" t="s">
        <v>3565</v>
      </c>
      <c r="C1452" s="390" t="s">
        <v>8373</v>
      </c>
      <c r="D1452" s="390" t="s">
        <v>8374</v>
      </c>
      <c r="E1452" s="390" t="s">
        <v>454</v>
      </c>
      <c r="F1452" s="390" t="s">
        <v>8375</v>
      </c>
      <c r="G1452" s="390" t="s">
        <v>8376</v>
      </c>
    </row>
    <row r="1453" spans="1:7" x14ac:dyDescent="0.45">
      <c r="A1453" s="391">
        <v>92548</v>
      </c>
      <c r="B1453" s="390" t="s">
        <v>3564</v>
      </c>
      <c r="C1453" s="390" t="s">
        <v>8377</v>
      </c>
      <c r="D1453" s="390" t="s">
        <v>8378</v>
      </c>
      <c r="E1453" s="390" t="s">
        <v>407</v>
      </c>
      <c r="F1453" s="390" t="s">
        <v>8379</v>
      </c>
      <c r="G1453" s="390" t="s">
        <v>8380</v>
      </c>
    </row>
    <row r="1454" spans="1:7" x14ac:dyDescent="0.45">
      <c r="A1454" s="391">
        <v>92549</v>
      </c>
      <c r="B1454" s="390" t="s">
        <v>3563</v>
      </c>
      <c r="C1454" s="390" t="s">
        <v>8381</v>
      </c>
      <c r="D1454" s="390" t="s">
        <v>8382</v>
      </c>
      <c r="E1454" s="390" t="s">
        <v>430</v>
      </c>
      <c r="F1454" s="390" t="s">
        <v>8383</v>
      </c>
      <c r="G1454" s="390" t="s">
        <v>8384</v>
      </c>
    </row>
    <row r="1455" spans="1:7" x14ac:dyDescent="0.45">
      <c r="A1455" s="391">
        <v>92550</v>
      </c>
      <c r="B1455" s="390" t="s">
        <v>3562</v>
      </c>
      <c r="C1455" s="390" t="s">
        <v>8385</v>
      </c>
      <c r="D1455" s="390" t="s">
        <v>8386</v>
      </c>
      <c r="E1455" s="390" t="s">
        <v>430</v>
      </c>
      <c r="F1455" s="390" t="s">
        <v>8387</v>
      </c>
      <c r="G1455" s="390" t="s">
        <v>8388</v>
      </c>
    </row>
    <row r="1456" spans="1:7" x14ac:dyDescent="0.45">
      <c r="A1456" s="391">
        <v>92551</v>
      </c>
      <c r="B1456" s="390" t="s">
        <v>3561</v>
      </c>
      <c r="C1456" s="390" t="s">
        <v>8389</v>
      </c>
      <c r="D1456" s="390" t="s">
        <v>8390</v>
      </c>
      <c r="E1456" s="390" t="s">
        <v>879</v>
      </c>
      <c r="F1456" s="390" t="s">
        <v>8391</v>
      </c>
      <c r="G1456" s="390" t="s">
        <v>8392</v>
      </c>
    </row>
    <row r="1457" spans="1:7" x14ac:dyDescent="0.45">
      <c r="A1457" s="391">
        <v>92552</v>
      </c>
      <c r="B1457" s="390" t="s">
        <v>3560</v>
      </c>
      <c r="C1457" s="390" t="s">
        <v>8393</v>
      </c>
      <c r="D1457" s="390" t="s">
        <v>8394</v>
      </c>
      <c r="E1457" s="390" t="s">
        <v>416</v>
      </c>
      <c r="F1457" s="390" t="s">
        <v>8395</v>
      </c>
      <c r="G1457" s="390" t="s">
        <v>8396</v>
      </c>
    </row>
    <row r="1458" spans="1:7" x14ac:dyDescent="0.45">
      <c r="A1458" s="391">
        <v>92554</v>
      </c>
      <c r="B1458" s="390" t="s">
        <v>3559</v>
      </c>
      <c r="C1458" s="390" t="s">
        <v>8397</v>
      </c>
      <c r="D1458" s="390" t="s">
        <v>3390</v>
      </c>
      <c r="E1458" s="390" t="s">
        <v>840</v>
      </c>
      <c r="F1458" s="390" t="s">
        <v>8398</v>
      </c>
      <c r="G1458" s="390" t="s">
        <v>8399</v>
      </c>
    </row>
    <row r="1459" spans="1:7" x14ac:dyDescent="0.45">
      <c r="A1459" s="391">
        <v>92556</v>
      </c>
      <c r="B1459" s="390" t="s">
        <v>3558</v>
      </c>
      <c r="C1459" s="390" t="s">
        <v>8400</v>
      </c>
      <c r="D1459" s="390" t="s">
        <v>8401</v>
      </c>
      <c r="E1459" s="390" t="s">
        <v>430</v>
      </c>
      <c r="F1459" s="390" t="s">
        <v>8402</v>
      </c>
      <c r="G1459" s="390" t="s">
        <v>8403</v>
      </c>
    </row>
    <row r="1460" spans="1:7" x14ac:dyDescent="0.45">
      <c r="A1460" s="391">
        <v>92566</v>
      </c>
      <c r="B1460" s="390" t="s">
        <v>3557</v>
      </c>
      <c r="C1460" s="390" t="s">
        <v>8404</v>
      </c>
      <c r="D1460" s="390" t="s">
        <v>3305</v>
      </c>
      <c r="E1460" s="390" t="s">
        <v>711</v>
      </c>
      <c r="F1460" s="390" t="s">
        <v>8405</v>
      </c>
      <c r="G1460" s="390" t="s">
        <v>8406</v>
      </c>
    </row>
  </sheetData>
  <autoFilter ref="A1:G1" xr:uid="{2C55849C-566F-45F1-8AD7-5CAB63D8C961}"/>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1067-4080-4453-A252-FE3D4147F745}">
  <sheetPr codeName="Sheet3">
    <pageSetUpPr fitToPage="1"/>
  </sheetPr>
  <dimension ref="A1:M25"/>
  <sheetViews>
    <sheetView showGridLines="0" view="pageBreakPreview" zoomScale="87" zoomScaleNormal="93" zoomScaleSheetLayoutView="87" workbookViewId="0">
      <pane ySplit="1" topLeftCell="A2" activePane="bottomLeft" state="frozen"/>
      <selection activeCell="J9" sqref="J9"/>
      <selection pane="bottomLeft" activeCell="C11" sqref="C11:D11"/>
    </sheetView>
  </sheetViews>
  <sheetFormatPr defaultRowHeight="19.5" x14ac:dyDescent="0.35"/>
  <cols>
    <col min="1" max="1" width="5.140625" style="1" customWidth="1"/>
    <col min="2" max="2" width="7.42578125" style="1" customWidth="1"/>
    <col min="3" max="3" width="9.85546875" style="1" customWidth="1"/>
    <col min="4" max="4" width="40.7109375" style="1" customWidth="1"/>
    <col min="5" max="5" width="12.7109375" style="1" customWidth="1"/>
    <col min="6" max="6" width="58" style="1" customWidth="1"/>
    <col min="7" max="7" width="25.85546875" style="1" customWidth="1"/>
    <col min="8" max="9" width="9.140625" style="1"/>
    <col min="10" max="10" width="9.140625" style="293"/>
    <col min="11" max="16384" width="9.140625" style="1"/>
  </cols>
  <sheetData>
    <row r="1" spans="1:12" ht="22.5" x14ac:dyDescent="0.35">
      <c r="A1" s="87" t="s">
        <v>1665</v>
      </c>
      <c r="E1" s="87" t="str">
        <f>①申請書!E1</f>
        <v/>
      </c>
    </row>
    <row r="2" spans="1:12" s="58" customFormat="1" ht="21" customHeight="1" x14ac:dyDescent="0.35">
      <c r="A2" s="3"/>
      <c r="B2" s="3" t="s">
        <v>3541</v>
      </c>
      <c r="C2" s="3"/>
      <c r="D2" s="3"/>
      <c r="E2" s="3"/>
      <c r="F2" s="3"/>
      <c r="G2" s="3"/>
      <c r="H2" s="3"/>
      <c r="I2" s="89"/>
      <c r="J2" s="292"/>
      <c r="K2" s="3"/>
    </row>
    <row r="3" spans="1:12" ht="24.75" customHeight="1" x14ac:dyDescent="0.35">
      <c r="A3" s="454" t="s">
        <v>1247</v>
      </c>
      <c r="B3" s="454"/>
    </row>
    <row r="4" spans="1:12" s="58" customFormat="1" ht="24.75" customHeight="1" x14ac:dyDescent="0.35">
      <c r="A4" s="3"/>
      <c r="B4" s="3" t="s">
        <v>2429</v>
      </c>
      <c r="C4" s="3"/>
      <c r="D4" s="3"/>
      <c r="E4" s="1"/>
      <c r="F4" s="34"/>
      <c r="G4" s="34"/>
      <c r="H4" s="3"/>
      <c r="I4" s="3"/>
      <c r="K4" s="3"/>
    </row>
    <row r="5" spans="1:12" s="58" customFormat="1" ht="21" customHeight="1" x14ac:dyDescent="0.35">
      <c r="A5" s="3"/>
      <c r="B5" s="3" t="s">
        <v>2461</v>
      </c>
      <c r="C5" s="3"/>
      <c r="D5" s="3"/>
      <c r="E5" s="3"/>
      <c r="F5" s="3"/>
      <c r="G5" s="3"/>
      <c r="H5" s="3"/>
      <c r="J5" s="294"/>
      <c r="K5" s="3"/>
    </row>
    <row r="6" spans="1:12" s="58" customFormat="1" ht="21" customHeight="1" x14ac:dyDescent="0.35">
      <c r="A6" s="3"/>
      <c r="B6" s="3" t="s">
        <v>1248</v>
      </c>
      <c r="C6" s="3"/>
      <c r="D6" s="3"/>
      <c r="E6" s="3"/>
      <c r="F6" s="3"/>
      <c r="G6" s="3"/>
      <c r="H6" s="3"/>
      <c r="I6" s="89"/>
      <c r="K6" s="3"/>
    </row>
    <row r="7" spans="1:12" s="58" customFormat="1" ht="21" customHeight="1" x14ac:dyDescent="0.35">
      <c r="A7" s="3"/>
      <c r="B7" s="3" t="s">
        <v>2430</v>
      </c>
      <c r="C7" s="3"/>
      <c r="D7" s="3"/>
      <c r="E7" s="3"/>
      <c r="F7" s="3"/>
      <c r="G7" s="3"/>
      <c r="H7" s="3"/>
      <c r="I7" s="89"/>
      <c r="K7" s="3"/>
    </row>
    <row r="8" spans="1:12" s="58" customFormat="1" ht="21" customHeight="1" x14ac:dyDescent="0.35">
      <c r="A8" s="3"/>
      <c r="B8" s="3" t="s">
        <v>8411</v>
      </c>
      <c r="C8" s="3"/>
      <c r="D8" s="3"/>
      <c r="E8" s="3"/>
      <c r="F8" s="3"/>
      <c r="G8" s="3"/>
      <c r="H8" s="3"/>
      <c r="I8" s="3"/>
      <c r="K8" s="3"/>
    </row>
    <row r="9" spans="1:12" s="58" customFormat="1" ht="6.95" customHeight="1" x14ac:dyDescent="0.35">
      <c r="A9" s="3"/>
      <c r="B9" s="3"/>
      <c r="C9" s="3"/>
      <c r="D9" s="3"/>
      <c r="E9" s="3"/>
      <c r="F9" s="3"/>
      <c r="G9" s="3"/>
      <c r="H9" s="3"/>
      <c r="I9" s="3"/>
    </row>
    <row r="10" spans="1:12" s="58" customFormat="1" ht="24.95" customHeight="1" thickBot="1" x14ac:dyDescent="0.4">
      <c r="A10" s="3"/>
      <c r="B10" s="90" t="s">
        <v>1240</v>
      </c>
      <c r="C10" s="461" t="s">
        <v>1241</v>
      </c>
      <c r="D10" s="462"/>
      <c r="E10" s="463" t="s">
        <v>1242</v>
      </c>
      <c r="F10" s="464"/>
      <c r="G10" s="94" t="s">
        <v>1243</v>
      </c>
      <c r="H10" s="94" t="s">
        <v>1650</v>
      </c>
      <c r="I10" s="3"/>
    </row>
    <row r="11" spans="1:12" s="58" customFormat="1" ht="80.099999999999994" customHeight="1" x14ac:dyDescent="0.35">
      <c r="A11" s="3"/>
      <c r="B11" s="93">
        <v>1</v>
      </c>
      <c r="C11" s="465"/>
      <c r="D11" s="466"/>
      <c r="E11" s="467"/>
      <c r="F11" s="466"/>
      <c r="G11" s="95"/>
      <c r="H11" s="96"/>
      <c r="K11" s="3"/>
      <c r="L11" s="91"/>
    </row>
    <row r="12" spans="1:12" s="58" customFormat="1" ht="80.099999999999994" customHeight="1" x14ac:dyDescent="0.35">
      <c r="A12" s="3"/>
      <c r="B12" s="93">
        <v>2</v>
      </c>
      <c r="C12" s="455"/>
      <c r="D12" s="456"/>
      <c r="E12" s="457"/>
      <c r="F12" s="456"/>
      <c r="G12" s="97"/>
      <c r="H12" s="98"/>
    </row>
    <row r="13" spans="1:12" s="58" customFormat="1" ht="80.099999999999994" customHeight="1" thickBot="1" x14ac:dyDescent="0.4">
      <c r="A13" s="3"/>
      <c r="B13" s="93">
        <v>3</v>
      </c>
      <c r="C13" s="458"/>
      <c r="D13" s="459"/>
      <c r="E13" s="460"/>
      <c r="F13" s="459"/>
      <c r="G13" s="99"/>
      <c r="H13" s="100"/>
    </row>
    <row r="15" spans="1:12" ht="24.75" customHeight="1" x14ac:dyDescent="0.35">
      <c r="A15" s="88" t="s">
        <v>1664</v>
      </c>
      <c r="B15" s="33"/>
    </row>
    <row r="16" spans="1:12" s="58" customFormat="1" ht="24.75" customHeight="1" x14ac:dyDescent="0.35">
      <c r="A16" s="3"/>
      <c r="B16" s="92" t="s">
        <v>1249</v>
      </c>
      <c r="C16" s="92"/>
      <c r="D16" s="92"/>
      <c r="E16" s="1"/>
      <c r="F16" s="3"/>
      <c r="G16" s="3"/>
      <c r="H16" s="3"/>
      <c r="I16" s="3"/>
      <c r="K16" s="3"/>
    </row>
    <row r="17" spans="1:13" s="58" customFormat="1" ht="24.75" customHeight="1" x14ac:dyDescent="0.35">
      <c r="A17" s="3"/>
      <c r="B17" s="3" t="s">
        <v>2462</v>
      </c>
      <c r="C17" s="3"/>
      <c r="D17" s="3"/>
      <c r="E17" s="3"/>
      <c r="F17" s="3"/>
      <c r="G17" s="3"/>
      <c r="H17" s="3"/>
      <c r="I17" s="3"/>
      <c r="K17" s="3"/>
    </row>
    <row r="18" spans="1:13" s="58" customFormat="1" ht="24.75" customHeight="1" x14ac:dyDescent="0.35">
      <c r="A18" s="3"/>
      <c r="B18" s="3" t="s">
        <v>2439</v>
      </c>
      <c r="C18" s="3"/>
      <c r="D18" s="3"/>
      <c r="E18" s="3"/>
      <c r="F18" s="3"/>
      <c r="G18" s="3"/>
      <c r="H18" s="3"/>
      <c r="I18" s="3"/>
      <c r="K18" s="3"/>
    </row>
    <row r="19" spans="1:13" s="58" customFormat="1" ht="24.75" customHeight="1" x14ac:dyDescent="0.35">
      <c r="A19" s="3"/>
      <c r="B19" s="3" t="s">
        <v>2440</v>
      </c>
      <c r="C19" s="3"/>
      <c r="D19" s="3"/>
      <c r="E19" s="3"/>
      <c r="F19" s="3"/>
      <c r="G19" s="3"/>
      <c r="H19" s="3"/>
      <c r="I19" s="3"/>
      <c r="K19" s="3"/>
      <c r="L19" s="91"/>
    </row>
    <row r="20" spans="1:13" ht="6.95" customHeight="1" x14ac:dyDescent="0.35">
      <c r="J20" s="58"/>
      <c r="K20" s="3"/>
      <c r="L20" s="91"/>
      <c r="M20" s="58"/>
    </row>
    <row r="21" spans="1:13" s="58" customFormat="1" ht="24.95" customHeight="1" x14ac:dyDescent="0.35">
      <c r="A21" s="3"/>
      <c r="B21" s="444" t="s">
        <v>1240</v>
      </c>
      <c r="C21" s="444" t="s">
        <v>2441</v>
      </c>
      <c r="D21" s="444"/>
      <c r="E21" s="446" t="s">
        <v>1652</v>
      </c>
      <c r="F21" s="446"/>
      <c r="G21" s="443" t="s">
        <v>2446</v>
      </c>
      <c r="H21" s="443"/>
      <c r="I21" s="441" t="s">
        <v>1651</v>
      </c>
      <c r="K21" s="3"/>
      <c r="L21" s="3"/>
      <c r="M21" s="91"/>
    </row>
    <row r="22" spans="1:13" s="58" customFormat="1" ht="24.95" customHeight="1" thickBot="1" x14ac:dyDescent="0.4">
      <c r="A22" s="3"/>
      <c r="B22" s="444"/>
      <c r="C22" s="445"/>
      <c r="D22" s="445"/>
      <c r="E22" s="447"/>
      <c r="F22" s="447"/>
      <c r="G22" s="94" t="s">
        <v>2447</v>
      </c>
      <c r="H22" s="94" t="s">
        <v>2448</v>
      </c>
      <c r="I22" s="442"/>
      <c r="K22" s="3"/>
      <c r="L22" s="3"/>
      <c r="M22" s="91"/>
    </row>
    <row r="23" spans="1:13" s="58" customFormat="1" ht="80.099999999999994" customHeight="1" x14ac:dyDescent="0.35">
      <c r="A23" s="3"/>
      <c r="B23" s="93">
        <v>1</v>
      </c>
      <c r="C23" s="452"/>
      <c r="D23" s="453"/>
      <c r="E23" s="453"/>
      <c r="F23" s="453"/>
      <c r="G23" s="95"/>
      <c r="H23" s="263"/>
      <c r="I23" s="264"/>
      <c r="K23" s="3"/>
      <c r="L23" s="3"/>
      <c r="M23" s="91"/>
    </row>
    <row r="24" spans="1:13" s="58" customFormat="1" ht="80.099999999999994" customHeight="1" x14ac:dyDescent="0.35">
      <c r="A24" s="3"/>
      <c r="B24" s="93">
        <v>2</v>
      </c>
      <c r="C24" s="448"/>
      <c r="D24" s="449"/>
      <c r="E24" s="449"/>
      <c r="F24" s="449"/>
      <c r="G24" s="97"/>
      <c r="H24" s="259"/>
      <c r="I24" s="261"/>
      <c r="K24" s="3"/>
      <c r="L24" s="3"/>
    </row>
    <row r="25" spans="1:13" s="58" customFormat="1" ht="80.099999999999994" customHeight="1" thickBot="1" x14ac:dyDescent="0.4">
      <c r="A25" s="3"/>
      <c r="B25" s="265">
        <v>3</v>
      </c>
      <c r="C25" s="450"/>
      <c r="D25" s="451"/>
      <c r="E25" s="451"/>
      <c r="F25" s="451"/>
      <c r="G25" s="99"/>
      <c r="H25" s="260"/>
      <c r="I25" s="262"/>
      <c r="K25" s="3"/>
      <c r="L25" s="3"/>
    </row>
  </sheetData>
  <sheetProtection algorithmName="SHA-512" hashValue="QKpqgMQd5pmMvh8gcVXrFUTCXsv75VVNeW3PzEpyoH01jYhpJNrEUw6Z3tJbnGy1W/Ou9+PzW7c9jBv+7UkkZA==" saltValue="zLXU7+XBr5lsmOF+vhFNKg==" spinCount="100000" sheet="1" selectLockedCells="1"/>
  <mergeCells count="20">
    <mergeCell ref="A3:B3"/>
    <mergeCell ref="C12:D12"/>
    <mergeCell ref="E12:F12"/>
    <mergeCell ref="C13:D13"/>
    <mergeCell ref="E13:F13"/>
    <mergeCell ref="C10:D10"/>
    <mergeCell ref="E10:F10"/>
    <mergeCell ref="C11:D11"/>
    <mergeCell ref="E11:F11"/>
    <mergeCell ref="C24:D24"/>
    <mergeCell ref="E24:F24"/>
    <mergeCell ref="C25:D25"/>
    <mergeCell ref="E25:F25"/>
    <mergeCell ref="C23:D23"/>
    <mergeCell ref="E23:F23"/>
    <mergeCell ref="I21:I22"/>
    <mergeCell ref="G21:H21"/>
    <mergeCell ref="B21:B22"/>
    <mergeCell ref="C21:D22"/>
    <mergeCell ref="E21:F22"/>
  </mergeCells>
  <phoneticPr fontId="3"/>
  <conditionalFormatting sqref="C11:H13 C23:I25">
    <cfRule type="notContainsBlanks" dxfId="16" priority="2">
      <formula>LEN(TRIM(C11))&gt;0</formula>
    </cfRule>
  </conditionalFormatting>
  <dataValidations count="2">
    <dataValidation type="list" allowBlank="1" showInputMessage="1" showErrorMessage="1" prompt="査読の有無を選択してください" sqref="H23:H25" xr:uid="{DD5DB2A6-6947-4C03-974D-483E94AD6F88}">
      <formula1>"有,無"</formula1>
    </dataValidation>
    <dataValidation type="list" allowBlank="1" showInputMessage="1" showErrorMessage="1" prompt="プルダウンで選択すること" sqref="I23:I25 H11:H13" xr:uid="{8D8D68E4-F2E9-4496-9581-F406586F22F8}">
      <formula1>"2025,2024"</formula1>
    </dataValidation>
  </dataValidations>
  <pageMargins left="0.7" right="0.7" top="0.51" bottom="0.53"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F958-B544-46D2-A724-818F414E7AFE}">
  <sheetPr codeName="Sheet4">
    <pageSetUpPr fitToPage="1"/>
  </sheetPr>
  <dimension ref="A1:J21"/>
  <sheetViews>
    <sheetView showGridLines="0" zoomScaleNormal="100" workbookViewId="0">
      <pane ySplit="1" topLeftCell="A2" activePane="bottomLeft" state="frozen"/>
      <selection activeCell="G21" sqref="G21"/>
      <selection pane="bottomLeft" activeCell="E11" sqref="E11"/>
    </sheetView>
  </sheetViews>
  <sheetFormatPr defaultColWidth="13.28515625" defaultRowHeight="17.25" x14ac:dyDescent="0.35"/>
  <cols>
    <col min="1" max="1" width="3.5703125" style="104" customWidth="1"/>
    <col min="2" max="2" width="5.28515625" style="102" customWidth="1"/>
    <col min="3" max="3" width="25.42578125" style="103" customWidth="1"/>
    <col min="4" max="4" width="58.7109375" style="103" customWidth="1"/>
    <col min="5" max="5" width="14" style="104" customWidth="1"/>
    <col min="6" max="6" width="3.140625" style="104" customWidth="1"/>
    <col min="7" max="7" width="21" style="104" customWidth="1"/>
    <col min="8" max="8" width="13" style="104" customWidth="1"/>
    <col min="9" max="16384" width="13.28515625" style="104"/>
  </cols>
  <sheetData>
    <row r="1" spans="1:10" ht="22.5" x14ac:dyDescent="0.35">
      <c r="A1" s="101" t="s">
        <v>1666</v>
      </c>
      <c r="D1" s="87" t="str">
        <f>①申請書!E1</f>
        <v/>
      </c>
    </row>
    <row r="2" spans="1:10" ht="19.5" x14ac:dyDescent="0.45">
      <c r="B2" s="105" t="s">
        <v>1442</v>
      </c>
      <c r="C2" s="106"/>
      <c r="D2" s="106"/>
      <c r="E2" s="106"/>
      <c r="G2" s="106"/>
      <c r="H2" s="106"/>
    </row>
    <row r="3" spans="1:10" ht="19.5" x14ac:dyDescent="0.35">
      <c r="A3" s="107"/>
      <c r="B3" s="469" t="s">
        <v>1443</v>
      </c>
      <c r="C3" s="469"/>
      <c r="D3" s="469"/>
      <c r="E3" s="469"/>
      <c r="G3" s="108"/>
    </row>
    <row r="4" spans="1:10" ht="20.25" customHeight="1" thickBot="1" x14ac:dyDescent="0.4">
      <c r="A4" s="107"/>
      <c r="B4" s="109"/>
      <c r="C4" s="470" t="s">
        <v>1246</v>
      </c>
      <c r="D4" s="471"/>
      <c r="E4" s="113" t="s">
        <v>2463</v>
      </c>
      <c r="G4" s="108"/>
    </row>
    <row r="5" spans="1:10" ht="20.25" customHeight="1" x14ac:dyDescent="0.35">
      <c r="A5" s="107"/>
      <c r="B5" s="109">
        <v>1</v>
      </c>
      <c r="C5" s="473" t="s">
        <v>2456</v>
      </c>
      <c r="D5" s="474"/>
      <c r="E5" s="384"/>
      <c r="F5" s="108" t="s">
        <v>1245</v>
      </c>
      <c r="G5" s="108"/>
      <c r="J5" s="110"/>
    </row>
    <row r="6" spans="1:10" ht="20.25" customHeight="1" x14ac:dyDescent="0.35">
      <c r="A6" s="107"/>
      <c r="B6" s="109">
        <v>2</v>
      </c>
      <c r="C6" s="473" t="s">
        <v>2457</v>
      </c>
      <c r="D6" s="474"/>
      <c r="E6" s="385"/>
      <c r="F6" s="108" t="s">
        <v>1245</v>
      </c>
      <c r="G6" s="108"/>
    </row>
    <row r="7" spans="1:10" ht="20.25" customHeight="1" x14ac:dyDescent="0.35">
      <c r="A7" s="107"/>
      <c r="B7" s="109">
        <v>3</v>
      </c>
      <c r="C7" s="475" t="s">
        <v>2449</v>
      </c>
      <c r="D7" s="476"/>
      <c r="E7" s="385"/>
      <c r="F7" s="108" t="s">
        <v>1245</v>
      </c>
      <c r="G7" s="108"/>
    </row>
    <row r="8" spans="1:10" ht="20.25" customHeight="1" x14ac:dyDescent="0.35">
      <c r="A8" s="107"/>
      <c r="B8" s="109">
        <v>4</v>
      </c>
      <c r="C8" s="475" t="s">
        <v>2458</v>
      </c>
      <c r="D8" s="476"/>
      <c r="E8" s="385"/>
      <c r="F8" s="108" t="s">
        <v>1245</v>
      </c>
      <c r="G8" s="108"/>
    </row>
    <row r="9" spans="1:10" ht="20.25" customHeight="1" x14ac:dyDescent="0.35">
      <c r="A9" s="107"/>
      <c r="B9" s="109">
        <v>5</v>
      </c>
      <c r="C9" s="475" t="s">
        <v>2450</v>
      </c>
      <c r="D9" s="476"/>
      <c r="E9" s="385"/>
      <c r="F9" s="108" t="s">
        <v>1245</v>
      </c>
      <c r="G9" s="108"/>
    </row>
    <row r="10" spans="1:10" ht="20.25" customHeight="1" x14ac:dyDescent="0.35">
      <c r="A10" s="107"/>
      <c r="B10" s="109">
        <v>6</v>
      </c>
      <c r="C10" s="475" t="s">
        <v>2451</v>
      </c>
      <c r="D10" s="476"/>
      <c r="E10" s="385"/>
      <c r="F10" s="108" t="s">
        <v>1245</v>
      </c>
      <c r="G10" s="108"/>
    </row>
    <row r="11" spans="1:10" ht="20.25" customHeight="1" x14ac:dyDescent="0.35">
      <c r="A11" s="107"/>
      <c r="B11" s="109">
        <v>7</v>
      </c>
      <c r="C11" s="475" t="s">
        <v>2452</v>
      </c>
      <c r="D11" s="476"/>
      <c r="E11" s="385"/>
      <c r="F11" s="108" t="s">
        <v>1245</v>
      </c>
      <c r="G11" s="108"/>
    </row>
    <row r="12" spans="1:10" ht="20.25" customHeight="1" x14ac:dyDescent="0.35">
      <c r="A12" s="107"/>
      <c r="B12" s="109">
        <v>8</v>
      </c>
      <c r="C12" s="475" t="s">
        <v>2453</v>
      </c>
      <c r="D12" s="476"/>
      <c r="E12" s="385"/>
      <c r="F12" s="108" t="s">
        <v>1245</v>
      </c>
      <c r="G12" s="108"/>
    </row>
    <row r="13" spans="1:10" ht="20.25" customHeight="1" x14ac:dyDescent="0.35">
      <c r="A13" s="107"/>
      <c r="B13" s="109">
        <v>9</v>
      </c>
      <c r="C13" s="477" t="s">
        <v>2454</v>
      </c>
      <c r="D13" s="478"/>
      <c r="E13" s="385"/>
      <c r="F13" s="108" t="s">
        <v>1245</v>
      </c>
      <c r="G13" s="108"/>
    </row>
    <row r="14" spans="1:10" ht="20.25" customHeight="1" x14ac:dyDescent="0.35">
      <c r="A14" s="107"/>
      <c r="B14" s="109">
        <v>10</v>
      </c>
      <c r="C14" s="475" t="s">
        <v>2455</v>
      </c>
      <c r="D14" s="476"/>
      <c r="E14" s="385"/>
      <c r="F14" s="108" t="s">
        <v>1245</v>
      </c>
      <c r="G14" s="108"/>
    </row>
    <row r="15" spans="1:10" ht="20.25" customHeight="1" x14ac:dyDescent="0.35">
      <c r="A15" s="107"/>
      <c r="B15" s="109">
        <v>11</v>
      </c>
      <c r="C15" s="111" t="s">
        <v>2434</v>
      </c>
      <c r="E15" s="385"/>
      <c r="F15" s="108" t="s">
        <v>1245</v>
      </c>
      <c r="G15" s="108"/>
      <c r="I15" s="108"/>
      <c r="J15" s="108"/>
    </row>
    <row r="16" spans="1:10" ht="20.25" customHeight="1" thickBot="1" x14ac:dyDescent="0.4">
      <c r="A16" s="107"/>
      <c r="B16" s="479" t="s">
        <v>3556</v>
      </c>
      <c r="C16" s="480"/>
      <c r="D16" s="481"/>
      <c r="E16" s="386">
        <f>SUM(E5:E15)</f>
        <v>0</v>
      </c>
      <c r="F16" s="108" t="s">
        <v>1245</v>
      </c>
      <c r="G16" s="108"/>
    </row>
    <row r="17" spans="1:8" ht="20.25" customHeight="1" thickBot="1" x14ac:dyDescent="0.5">
      <c r="A17" s="107"/>
      <c r="B17" s="156"/>
      <c r="C17" s="472" t="s">
        <v>2436</v>
      </c>
      <c r="D17" s="472"/>
      <c r="E17" s="114"/>
      <c r="F17" s="108" t="s">
        <v>1245</v>
      </c>
      <c r="G17" s="108"/>
      <c r="H17" s="112"/>
    </row>
    <row r="19" spans="1:8" x14ac:dyDescent="0.35">
      <c r="C19" s="103" t="s">
        <v>2435</v>
      </c>
    </row>
    <row r="20" spans="1:8" ht="42" customHeight="1" x14ac:dyDescent="0.35">
      <c r="C20" s="468" t="s">
        <v>2431</v>
      </c>
      <c r="D20" s="468"/>
    </row>
    <row r="21" spans="1:8" ht="54" customHeight="1" x14ac:dyDescent="0.35">
      <c r="C21" s="468" t="s">
        <v>8412</v>
      </c>
      <c r="D21" s="468"/>
    </row>
  </sheetData>
  <sheetProtection algorithmName="SHA-512" hashValue="X1p4Sro4SPqZmdLMOYxkwLhPojsqW4gqweQWXfdcSkghs5EEiPfbA5g15SfbG1KGL0yZ1mWxrrVGzYf4fSg4Ew==" saltValue="AG5UNyouz87YtOLAAeBiEg==" spinCount="100000" sheet="1" selectLockedCells="1"/>
  <mergeCells count="16">
    <mergeCell ref="C20:D20"/>
    <mergeCell ref="C21:D21"/>
    <mergeCell ref="B3:E3"/>
    <mergeCell ref="C4:D4"/>
    <mergeCell ref="C17:D17"/>
    <mergeCell ref="C5:D5"/>
    <mergeCell ref="C11:D11"/>
    <mergeCell ref="C12:D12"/>
    <mergeCell ref="C13:D13"/>
    <mergeCell ref="C14:D14"/>
    <mergeCell ref="C9:D9"/>
    <mergeCell ref="C6:D6"/>
    <mergeCell ref="C7:D7"/>
    <mergeCell ref="C8:D8"/>
    <mergeCell ref="B16:D16"/>
    <mergeCell ref="C10:D10"/>
  </mergeCells>
  <phoneticPr fontId="3"/>
  <conditionalFormatting sqref="E5:E15">
    <cfRule type="containsBlanks" dxfId="15" priority="3">
      <formula>LEN(TRIM(E5))=0</formula>
    </cfRule>
  </conditionalFormatting>
  <conditionalFormatting sqref="E16">
    <cfRule type="cellIs" dxfId="14" priority="1" operator="lessThan">
      <formula>100</formula>
    </cfRule>
  </conditionalFormatting>
  <conditionalFormatting sqref="E17">
    <cfRule type="containsBlanks" dxfId="13" priority="5">
      <formula>LEN(TRIM(E17))=0</formula>
    </cfRule>
  </conditionalFormatting>
  <dataValidations disablePrompts="1" count="1">
    <dataValidation type="whole" allowBlank="1" showInputMessage="1" showErrorMessage="1" error="基幹施設の年間手術数を超えない数をご入力ください。" sqref="E17" xr:uid="{1C734EC0-1B30-4AF5-97FB-071A0B87A950}">
      <formula1>0</formula1>
      <formula2>E16</formula2>
    </dataValidation>
  </dataValidations>
  <pageMargins left="0.25" right="0.12" top="0.57999999999999996" bottom="0.32" header="0.3" footer="0.3"/>
  <pageSetup paperSize="9" scale="6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5C5DE-C507-434D-880E-75B11765BE77}">
  <sheetPr codeName="Sheet5">
    <pageSetUpPr fitToPage="1"/>
  </sheetPr>
  <dimension ref="A1:XEO79"/>
  <sheetViews>
    <sheetView showGridLines="0" workbookViewId="0">
      <pane ySplit="3" topLeftCell="A6" activePane="bottomLeft" state="frozen"/>
      <selection activeCell="G23" sqref="G23"/>
      <selection pane="bottomLeft" activeCell="C10" sqref="C10"/>
    </sheetView>
  </sheetViews>
  <sheetFormatPr defaultRowHeight="16.5" x14ac:dyDescent="0.35"/>
  <cols>
    <col min="1" max="1" width="12.42578125" style="1" customWidth="1"/>
    <col min="2" max="2" width="11.7109375" style="2" customWidth="1"/>
    <col min="3" max="3" width="58.42578125" style="1" customWidth="1"/>
    <col min="4" max="4" width="12.42578125" style="1" customWidth="1"/>
    <col min="5" max="5" width="19.140625" style="1" customWidth="1"/>
    <col min="6" max="6" width="15.28515625" style="1" customWidth="1"/>
    <col min="7" max="7" width="17.28515625" style="1" customWidth="1"/>
    <col min="8" max="16384" width="9.140625" style="1"/>
  </cols>
  <sheetData>
    <row r="1" spans="1:14 16369:16369" ht="23.25" thickBot="1" x14ac:dyDescent="0.4">
      <c r="A1" s="101" t="str">
        <f>"基幹施設申請書(④連携施設)"</f>
        <v>基幹施設申請書(④連携施設)</v>
      </c>
      <c r="D1" s="2" t="str">
        <f>IF(①申請書!E10="該当なし","",①申請書!E10)</f>
        <v/>
      </c>
    </row>
    <row r="2" spans="1:14 16369:16369" ht="85.5" customHeight="1" thickBot="1" x14ac:dyDescent="0.4">
      <c r="A2" s="482" t="s">
        <v>8413</v>
      </c>
      <c r="B2" s="482"/>
      <c r="C2" s="483"/>
      <c r="D2" s="115" t="s">
        <v>1667</v>
      </c>
      <c r="E2" s="116" t="s">
        <v>2459</v>
      </c>
      <c r="F2" s="116" t="s">
        <v>1792</v>
      </c>
      <c r="G2" s="117" t="s">
        <v>1439</v>
      </c>
      <c r="H2" s="104"/>
      <c r="I2" s="104"/>
      <c r="J2" s="104"/>
    </row>
    <row r="3" spans="1:14 16369:16369" ht="31.5" customHeight="1" thickBot="1" x14ac:dyDescent="0.5">
      <c r="A3" s="118" t="s">
        <v>1663</v>
      </c>
      <c r="B3" s="157">
        <f>50-COUNTIF(B5:B55,"")</f>
        <v>-1</v>
      </c>
      <c r="C3" s="119" t="s">
        <v>2437</v>
      </c>
      <c r="D3" s="120">
        <f>SUM(D5:D55)</f>
        <v>0</v>
      </c>
      <c r="E3" s="159">
        <f t="shared" ref="E3:G3" si="0">SUM(E5:E55)</f>
        <v>0</v>
      </c>
      <c r="F3" s="166">
        <f>SUM(F5:F55)</f>
        <v>0</v>
      </c>
      <c r="G3" s="167">
        <f t="shared" si="0"/>
        <v>0</v>
      </c>
      <c r="H3" s="106"/>
      <c r="I3" s="106"/>
      <c r="J3" s="106"/>
    </row>
    <row r="4" spans="1:14 16369:16369" ht="18.75" x14ac:dyDescent="0.35">
      <c r="A4" s="2"/>
      <c r="B4" s="255" t="s">
        <v>3552</v>
      </c>
      <c r="C4" s="2" t="s">
        <v>3553</v>
      </c>
      <c r="H4" s="104"/>
      <c r="I4" s="104"/>
      <c r="J4" s="121"/>
    </row>
    <row r="5" spans="1:14 16369:16369" ht="19.5" customHeight="1" thickBot="1" x14ac:dyDescent="0.4">
      <c r="A5" s="377" t="s">
        <v>993</v>
      </c>
      <c r="B5" s="172" t="str">
        <f>IF(①申請書!E9="該当なし","",①申請書!E9)</f>
        <v/>
      </c>
      <c r="C5" s="173" t="str">
        <f>①申請書!E10</f>
        <v>該当なし</v>
      </c>
      <c r="D5" s="174">
        <f>①申請書!E19</f>
        <v>0</v>
      </c>
      <c r="E5" s="175">
        <f>①申請書!H19</f>
        <v>0</v>
      </c>
      <c r="F5" s="174">
        <f>③診療!E16</f>
        <v>0</v>
      </c>
      <c r="G5" s="174">
        <f>③診療!E17</f>
        <v>0</v>
      </c>
      <c r="H5" s="104"/>
      <c r="I5" s="104"/>
      <c r="J5" s="104"/>
    </row>
    <row r="6" spans="1:14 16369:16369" ht="19.5" customHeight="1" x14ac:dyDescent="0.35">
      <c r="A6" s="378">
        <v>1</v>
      </c>
      <c r="B6" s="132" t="str">
        <f>IFERROR(IF(A6&lt;=$A$79,VLOOKUP(A6,連携施設データ!E:J,2,0),""),"")</f>
        <v/>
      </c>
      <c r="C6" s="133" t="str">
        <f>IFERROR(IF(A6&lt;=$A$79,VLOOKUP(B6,連携施設データ!F:L,4,0),""),"")</f>
        <v/>
      </c>
      <c r="D6" s="160"/>
      <c r="E6" s="266"/>
      <c r="F6" s="160"/>
      <c r="G6" s="161"/>
      <c r="H6" s="104"/>
      <c r="I6" s="104"/>
      <c r="J6" s="104"/>
    </row>
    <row r="7" spans="1:14 16369:16369" ht="19.5" customHeight="1" x14ac:dyDescent="0.35">
      <c r="A7" s="379">
        <v>2</v>
      </c>
      <c r="B7" s="134" t="str">
        <f>IFERROR(IF(A7&lt;=$A$79,VLOOKUP(A7,連携施設データ!E:J,2,0),""),"")</f>
        <v/>
      </c>
      <c r="C7" s="47" t="str">
        <f>IFERROR(IF(A7&lt;=$A$79,VLOOKUP(B7,連携施設データ!F:L,4,0),""),"")</f>
        <v/>
      </c>
      <c r="D7" s="162"/>
      <c r="E7" s="267"/>
      <c r="F7" s="162"/>
      <c r="G7" s="163"/>
      <c r="H7" s="104"/>
      <c r="I7" s="104"/>
      <c r="J7" s="108"/>
    </row>
    <row r="8" spans="1:14 16369:16369" ht="19.5" customHeight="1" x14ac:dyDescent="0.35">
      <c r="A8" s="379">
        <v>3</v>
      </c>
      <c r="B8" s="134" t="str">
        <f>IFERROR(IF(A8&lt;=$A$79,VLOOKUP(A8,連携施設データ!E:J,2,0),""),"")</f>
        <v/>
      </c>
      <c r="C8" s="47" t="str">
        <f>IFERROR(IF(A8&lt;=$A$79,VLOOKUP(B8,連携施設データ!F:L,4,0),""),"")</f>
        <v/>
      </c>
      <c r="D8" s="162"/>
      <c r="E8" s="267"/>
      <c r="F8" s="162"/>
      <c r="G8" s="163"/>
      <c r="H8" s="104"/>
      <c r="I8" s="104"/>
      <c r="J8" s="108"/>
      <c r="XEO8" s="1">
        <v>5</v>
      </c>
    </row>
    <row r="9" spans="1:14 16369:16369" ht="19.5" customHeight="1" x14ac:dyDescent="0.35">
      <c r="A9" s="379">
        <v>4</v>
      </c>
      <c r="B9" s="134" t="str">
        <f>IFERROR(IF(A9&lt;=$A$79,VLOOKUP(A9,連携施設データ!E:J,2,0),""),"")</f>
        <v/>
      </c>
      <c r="C9" s="376" t="str">
        <f>IFERROR(IF(A9&lt;=$A$79,VLOOKUP(B9,連携施設データ!F:L,4,0),""),"")</f>
        <v/>
      </c>
      <c r="D9" s="162"/>
      <c r="E9" s="267"/>
      <c r="F9" s="162"/>
      <c r="G9" s="163"/>
      <c r="H9" s="104"/>
      <c r="I9" s="104"/>
      <c r="J9" s="104"/>
    </row>
    <row r="10" spans="1:14 16369:16369" ht="19.5" customHeight="1" x14ac:dyDescent="0.35">
      <c r="A10" s="379">
        <v>5</v>
      </c>
      <c r="B10" s="134" t="str">
        <f>IFERROR(IF(A10&lt;=$A$79,VLOOKUP(A10,連携施設データ!E:J,2,0),""),"")</f>
        <v/>
      </c>
      <c r="C10" s="47" t="str">
        <f>IFERROR(IF(A10&lt;=$A$79,VLOOKUP(B10,連携施設データ!F:L,4,0),""),"")</f>
        <v/>
      </c>
      <c r="D10" s="162"/>
      <c r="E10" s="267"/>
      <c r="F10" s="162"/>
      <c r="G10" s="163"/>
      <c r="H10" s="104"/>
      <c r="I10" s="104"/>
      <c r="J10"/>
      <c r="K10" s="122"/>
      <c r="L10" s="122"/>
      <c r="M10" s="122"/>
      <c r="N10" s="122"/>
    </row>
    <row r="11" spans="1:14 16369:16369" ht="19.5" customHeight="1" x14ac:dyDescent="0.35">
      <c r="A11" s="379">
        <v>6</v>
      </c>
      <c r="B11" s="134" t="str">
        <f>IFERROR(IF(A11&lt;=$A$79,VLOOKUP(A11,連携施設データ!E:J,2,0),""),"")</f>
        <v/>
      </c>
      <c r="C11" s="47" t="str">
        <f>IFERROR(IF(A11&lt;=$A$79,VLOOKUP(B11,連携施設データ!F:L,4,0),""),"")</f>
        <v/>
      </c>
      <c r="D11" s="162"/>
      <c r="E11" s="267"/>
      <c r="F11" s="162"/>
      <c r="G11" s="163"/>
      <c r="H11" s="104"/>
      <c r="I11" s="104"/>
      <c r="J11" s="104"/>
    </row>
    <row r="12" spans="1:14 16369:16369" ht="19.5" customHeight="1" x14ac:dyDescent="0.35">
      <c r="A12" s="379">
        <v>7</v>
      </c>
      <c r="B12" s="134" t="str">
        <f>IFERROR(IF(A12&lt;=$A$79,VLOOKUP(A12,連携施設データ!E:J,2,0),""),"")</f>
        <v/>
      </c>
      <c r="C12" s="47" t="str">
        <f>IFERROR(IF(A12&lt;=$A$79,VLOOKUP(B12,連携施設データ!F:L,4,0),""),"")</f>
        <v/>
      </c>
      <c r="D12" s="162"/>
      <c r="E12" s="267"/>
      <c r="F12" s="162"/>
      <c r="G12" s="163"/>
      <c r="H12" s="123"/>
      <c r="I12" s="123"/>
      <c r="J12" s="123"/>
    </row>
    <row r="13" spans="1:14 16369:16369" ht="19.5" customHeight="1" x14ac:dyDescent="0.35">
      <c r="A13" s="379">
        <v>8</v>
      </c>
      <c r="B13" s="134" t="str">
        <f>IFERROR(IF(A13&lt;=$A$79,VLOOKUP(A13,連携施設データ!E:J,2,0),""),"")</f>
        <v/>
      </c>
      <c r="C13" s="47" t="str">
        <f>IFERROR(IF(A13&lt;=$A$79,VLOOKUP(B13,連携施設データ!F:L,4,0),""),"")</f>
        <v/>
      </c>
      <c r="D13" s="162"/>
      <c r="E13" s="267"/>
      <c r="F13" s="162"/>
      <c r="G13" s="163"/>
      <c r="H13" s="123"/>
      <c r="I13" s="123"/>
      <c r="J13" s="123"/>
    </row>
    <row r="14" spans="1:14 16369:16369" ht="19.5" customHeight="1" x14ac:dyDescent="0.35">
      <c r="A14" s="379">
        <v>9</v>
      </c>
      <c r="B14" s="134" t="str">
        <f>IFERROR(IF(A14&lt;=$A$79,VLOOKUP(A14,連携施設データ!E:J,2,0),""),"")</f>
        <v/>
      </c>
      <c r="C14" s="47" t="str">
        <f>IFERROR(IF(A14&lt;=$A$79,VLOOKUP(B14,連携施設データ!F:L,4,0),""),"")</f>
        <v/>
      </c>
      <c r="D14" s="162"/>
      <c r="E14" s="267"/>
      <c r="F14" s="162"/>
      <c r="G14" s="163"/>
      <c r="I14" s="124"/>
      <c r="J14" s="124"/>
    </row>
    <row r="15" spans="1:14 16369:16369" ht="19.5" customHeight="1" x14ac:dyDescent="0.35">
      <c r="A15" s="379">
        <v>10</v>
      </c>
      <c r="B15" s="134" t="str">
        <f>IFERROR(IF(A15&lt;=$A$79,VLOOKUP(A15,連携施設データ!E:J,2,0),""),"")</f>
        <v/>
      </c>
      <c r="C15" s="47" t="str">
        <f>IFERROR(IF(A15&lt;=$A$79,VLOOKUP(B15,連携施設データ!F:L,4,0),""),"")</f>
        <v/>
      </c>
      <c r="D15" s="162"/>
      <c r="E15" s="267"/>
      <c r="F15" s="162"/>
      <c r="G15" s="163"/>
      <c r="H15" s="124"/>
      <c r="I15" s="125"/>
      <c r="J15" s="125"/>
    </row>
    <row r="16" spans="1:14 16369:16369" ht="19.5" customHeight="1" x14ac:dyDescent="0.35">
      <c r="A16" s="379">
        <v>11</v>
      </c>
      <c r="B16" s="134" t="str">
        <f>IFERROR(IF(A16&lt;=$A$79,VLOOKUP(A16,連携施設データ!E:J,2,0),""),"")</f>
        <v/>
      </c>
      <c r="C16" s="47" t="str">
        <f>IFERROR(IF(A16&lt;=$A$79,VLOOKUP(B16,連携施設データ!F:L,4,0),""),"")</f>
        <v/>
      </c>
      <c r="D16" s="162"/>
      <c r="E16" s="267"/>
      <c r="F16" s="162"/>
      <c r="G16" s="163"/>
      <c r="H16" s="125"/>
      <c r="I16" s="125"/>
      <c r="J16" s="125"/>
    </row>
    <row r="17" spans="1:10" ht="19.5" customHeight="1" x14ac:dyDescent="0.35">
      <c r="A17" s="379">
        <v>12</v>
      </c>
      <c r="B17" s="134" t="str">
        <f>IFERROR(IF(A17&lt;=$A$79,VLOOKUP(A17,連携施設データ!E:J,2,0),""),"")</f>
        <v/>
      </c>
      <c r="C17" s="47" t="str">
        <f>IFERROR(IF(A17&lt;=$A$79,VLOOKUP(B17,連携施設データ!F:L,4,0),""),"")</f>
        <v/>
      </c>
      <c r="D17" s="162"/>
      <c r="E17" s="267"/>
      <c r="F17" s="162"/>
      <c r="G17" s="163"/>
      <c r="H17" s="125"/>
      <c r="I17" s="104"/>
      <c r="J17" s="126"/>
    </row>
    <row r="18" spans="1:10" ht="19.5" customHeight="1" x14ac:dyDescent="0.35">
      <c r="A18" s="379">
        <v>13</v>
      </c>
      <c r="B18" s="134" t="str">
        <f>IFERROR(IF(A18&lt;=$A$79,VLOOKUP(A18,連携施設データ!E:J,2,0),""),"")</f>
        <v/>
      </c>
      <c r="C18" s="47" t="str">
        <f>IFERROR(IF(A18&lt;=$A$79,VLOOKUP(B18,連携施設データ!F:L,4,0),""),"")</f>
        <v/>
      </c>
      <c r="D18" s="162"/>
      <c r="E18" s="267"/>
      <c r="F18" s="162"/>
      <c r="G18" s="163"/>
      <c r="H18" s="104"/>
      <c r="I18" s="104"/>
      <c r="J18" s="127"/>
    </row>
    <row r="19" spans="1:10" ht="19.5" customHeight="1" x14ac:dyDescent="0.35">
      <c r="A19" s="379">
        <v>14</v>
      </c>
      <c r="B19" s="134" t="str">
        <f>IFERROR(IF(A19&lt;=$A$79,VLOOKUP(A19,連携施設データ!E:J,2,0),""),"")</f>
        <v/>
      </c>
      <c r="C19" s="47" t="str">
        <f>IFERROR(IF(A19&lt;=$A$79,VLOOKUP(B19,連携施設データ!F:L,4,0),""),"")</f>
        <v/>
      </c>
      <c r="D19" s="162"/>
      <c r="E19" s="267"/>
      <c r="F19" s="162"/>
      <c r="G19" s="163"/>
      <c r="H19" s="104"/>
      <c r="I19" s="104"/>
      <c r="J19" s="4"/>
    </row>
    <row r="20" spans="1:10" ht="19.5" customHeight="1" x14ac:dyDescent="0.35">
      <c r="A20" s="379">
        <v>15</v>
      </c>
      <c r="B20" s="134" t="str">
        <f>IFERROR(IF(A20&lt;=$A$79,VLOOKUP(A20,連携施設データ!E:J,2,0),""),"")</f>
        <v/>
      </c>
      <c r="C20" s="47" t="str">
        <f>IFERROR(IF(A20&lt;=$A$79,VLOOKUP(B20,連携施設データ!F:L,4,0),""),"")</f>
        <v/>
      </c>
      <c r="D20" s="162"/>
      <c r="E20" s="267"/>
      <c r="F20" s="162"/>
      <c r="G20" s="163"/>
      <c r="I20" s="104"/>
      <c r="J20" s="125"/>
    </row>
    <row r="21" spans="1:10" ht="19.5" customHeight="1" x14ac:dyDescent="0.35">
      <c r="A21" s="379">
        <v>16</v>
      </c>
      <c r="B21" s="134" t="str">
        <f>IFERROR(IF(A21&lt;=$A$79,VLOOKUP(A21,連携施設データ!E:J,2,0),""),"")</f>
        <v/>
      </c>
      <c r="C21" s="47" t="str">
        <f>IFERROR(IF(A21&lt;=$A$79,VLOOKUP(B21,連携施設データ!F:L,4,0),""),"")</f>
        <v/>
      </c>
      <c r="D21" s="162"/>
      <c r="E21" s="267"/>
      <c r="F21" s="162"/>
      <c r="G21" s="163"/>
      <c r="I21" s="104"/>
      <c r="J21" s="125"/>
    </row>
    <row r="22" spans="1:10" ht="19.5" customHeight="1" x14ac:dyDescent="0.35">
      <c r="A22" s="379">
        <v>17</v>
      </c>
      <c r="B22" s="134" t="str">
        <f>IFERROR(IF(A22&lt;=$A$79,VLOOKUP(A22,連携施設データ!E:J,2,0),""),"")</f>
        <v/>
      </c>
      <c r="C22" s="47" t="str">
        <f>IFERROR(IF(A22&lt;=$A$79,VLOOKUP(B22,連携施設データ!F:L,4,0),""),"")</f>
        <v/>
      </c>
      <c r="D22" s="162"/>
      <c r="E22" s="267"/>
      <c r="F22" s="162"/>
      <c r="G22" s="163"/>
      <c r="I22" s="104"/>
      <c r="J22" s="128"/>
    </row>
    <row r="23" spans="1:10" ht="19.5" customHeight="1" x14ac:dyDescent="0.35">
      <c r="A23" s="379">
        <v>18</v>
      </c>
      <c r="B23" s="134" t="str">
        <f>IFERROR(IF(A23&lt;=$A$79,VLOOKUP(A23,連携施設データ!E:J,2,0),""),"")</f>
        <v/>
      </c>
      <c r="C23" s="47" t="str">
        <f>IFERROR(IF(A23&lt;=$A$79,VLOOKUP(B23,連携施設データ!F:L,4,0),""),"")</f>
        <v/>
      </c>
      <c r="D23" s="162"/>
      <c r="E23" s="267"/>
      <c r="F23" s="162"/>
      <c r="G23" s="163"/>
      <c r="I23" s="4"/>
      <c r="J23" s="4"/>
    </row>
    <row r="24" spans="1:10" ht="19.5" customHeight="1" x14ac:dyDescent="0.35">
      <c r="A24" s="379">
        <v>19</v>
      </c>
      <c r="B24" s="134" t="str">
        <f>IFERROR(IF(A24&lt;=$A$79,VLOOKUP(A24,連携施設データ!E:J,2,0),""),"")</f>
        <v/>
      </c>
      <c r="C24" s="47" t="str">
        <f>IFERROR(IF(A24&lt;=$A$79,VLOOKUP(B24,連携施設データ!F:L,4,0),""),"")</f>
        <v/>
      </c>
      <c r="D24" s="162"/>
      <c r="E24" s="267"/>
      <c r="F24" s="162"/>
      <c r="G24" s="163"/>
      <c r="I24" s="125"/>
      <c r="J24" s="129"/>
    </row>
    <row r="25" spans="1:10" ht="19.5" customHeight="1" x14ac:dyDescent="0.35">
      <c r="A25" s="379">
        <v>20</v>
      </c>
      <c r="B25" s="134" t="str">
        <f>IFERROR(IF(A25&lt;=$A$79,VLOOKUP(A25,連携施設データ!E:J,2,0),""),"")</f>
        <v/>
      </c>
      <c r="C25" s="47" t="str">
        <f>IFERROR(IF(A25&lt;=$A$79,VLOOKUP(B25,連携施設データ!F:L,4,0),""),"")</f>
        <v/>
      </c>
      <c r="D25" s="162"/>
      <c r="E25" s="267"/>
      <c r="F25" s="162"/>
      <c r="G25" s="163"/>
      <c r="I25" s="104"/>
      <c r="J25" s="104"/>
    </row>
    <row r="26" spans="1:10" ht="19.5" customHeight="1" x14ac:dyDescent="0.35">
      <c r="A26" s="379">
        <v>21</v>
      </c>
      <c r="B26" s="134" t="str">
        <f>IFERROR(IF(A26&lt;=$A$79,VLOOKUP(A26,連携施設データ!E:J,2,0),""),"")</f>
        <v/>
      </c>
      <c r="C26" s="47" t="str">
        <f>IFERROR(IF(A26&lt;=$A$79,VLOOKUP(B26,連携施設データ!F:L,4,0),""),"")</f>
        <v/>
      </c>
      <c r="D26" s="162"/>
      <c r="E26" s="267"/>
      <c r="F26" s="162"/>
      <c r="G26" s="163"/>
      <c r="H26" s="104"/>
      <c r="I26" s="104"/>
      <c r="J26" s="104"/>
    </row>
    <row r="27" spans="1:10" ht="19.5" customHeight="1" x14ac:dyDescent="0.35">
      <c r="A27" s="379">
        <v>22</v>
      </c>
      <c r="B27" s="134" t="str">
        <f>IFERROR(IF(A27&lt;=$A$79,VLOOKUP(A27,連携施設データ!E:J,2,0),""),"")</f>
        <v/>
      </c>
      <c r="C27" s="47" t="str">
        <f>IFERROR(IF(A27&lt;=$A$79,VLOOKUP(B27,連携施設データ!F:L,4,0),""),"")</f>
        <v/>
      </c>
      <c r="D27" s="162"/>
      <c r="E27" s="267"/>
      <c r="F27" s="162"/>
      <c r="G27" s="163"/>
      <c r="H27" s="125"/>
      <c r="I27" s="125"/>
      <c r="J27" s="104"/>
    </row>
    <row r="28" spans="1:10" ht="19.5" customHeight="1" x14ac:dyDescent="0.35">
      <c r="A28" s="379">
        <v>23</v>
      </c>
      <c r="B28" s="134" t="str">
        <f>IFERROR(IF(A28&lt;=$A$79,VLOOKUP(A28,連携施設データ!E:J,2,0),""),"")</f>
        <v/>
      </c>
      <c r="C28" s="47" t="str">
        <f>IFERROR(IF(A28&lt;=$A$79,VLOOKUP(B28,連携施設データ!F:L,4,0),""),"")</f>
        <v/>
      </c>
      <c r="D28" s="162"/>
      <c r="E28" s="267"/>
      <c r="F28" s="162"/>
      <c r="G28" s="163"/>
      <c r="H28" s="4"/>
      <c r="I28" s="4"/>
      <c r="J28" s="104"/>
    </row>
    <row r="29" spans="1:10" ht="19.5" customHeight="1" x14ac:dyDescent="0.35">
      <c r="A29" s="379">
        <v>24</v>
      </c>
      <c r="B29" s="134" t="str">
        <f>IFERROR(IF(A29&lt;=$A$79,VLOOKUP(A29,連携施設データ!E:J,2,0),""),"")</f>
        <v/>
      </c>
      <c r="C29" s="47" t="str">
        <f>IFERROR(IF(A29&lt;=$A$79,VLOOKUP(B29,連携施設データ!F:L,4,0),""),"")</f>
        <v/>
      </c>
      <c r="D29" s="162"/>
      <c r="E29" s="267"/>
      <c r="F29" s="162"/>
      <c r="G29" s="163"/>
      <c r="H29" s="125"/>
      <c r="I29" s="125"/>
      <c r="J29" s="125"/>
    </row>
    <row r="30" spans="1:10" ht="19.5" customHeight="1" x14ac:dyDescent="0.35">
      <c r="A30" s="379">
        <v>25</v>
      </c>
      <c r="B30" s="134" t="str">
        <f>IFERROR(IF(A30&lt;=$A$79,VLOOKUP(A30,連携施設データ!E:J,2,0),""),"")</f>
        <v/>
      </c>
      <c r="C30" s="47" t="str">
        <f>IFERROR(IF(A30&lt;=$A$79,VLOOKUP(B30,連携施設データ!F:L,4,0),""),"")</f>
        <v/>
      </c>
      <c r="D30" s="162"/>
      <c r="E30" s="267"/>
      <c r="F30" s="162"/>
      <c r="G30" s="163"/>
      <c r="H30" s="125"/>
      <c r="I30" s="125"/>
      <c r="J30" s="125"/>
    </row>
    <row r="31" spans="1:10" ht="19.5" customHeight="1" x14ac:dyDescent="0.35">
      <c r="A31" s="379">
        <v>26</v>
      </c>
      <c r="B31" s="134" t="str">
        <f>IFERROR(IF(A31&lt;=$A$79,VLOOKUP(A31,連携施設データ!E:J,2,0),""),"")</f>
        <v/>
      </c>
      <c r="C31" s="47" t="str">
        <f>IFERROR(IF(A31&lt;=$A$79,VLOOKUP(B31,連携施設データ!F:L,4,0),""),"")</f>
        <v/>
      </c>
      <c r="D31" s="162"/>
      <c r="E31" s="267"/>
      <c r="F31" s="162"/>
      <c r="G31" s="163"/>
      <c r="I31" s="125"/>
      <c r="J31" s="125"/>
    </row>
    <row r="32" spans="1:10" ht="19.5" customHeight="1" x14ac:dyDescent="0.35">
      <c r="A32" s="379">
        <v>27</v>
      </c>
      <c r="B32" s="134" t="str">
        <f>IFERROR(IF(A32&lt;=$A$79,VLOOKUP(A32,連携施設データ!E:J,2,0),""),"")</f>
        <v/>
      </c>
      <c r="C32" s="47" t="str">
        <f>IFERROR(IF(A32&lt;=$A$79,VLOOKUP(B32,連携施設データ!F:L,4,0),""),"")</f>
        <v/>
      </c>
      <c r="D32" s="162"/>
      <c r="E32" s="267"/>
      <c r="F32" s="162"/>
      <c r="G32" s="163"/>
      <c r="H32" s="125"/>
      <c r="I32" s="125"/>
      <c r="J32" s="125"/>
    </row>
    <row r="33" spans="1:10" ht="19.5" customHeight="1" x14ac:dyDescent="0.35">
      <c r="A33" s="379">
        <v>28</v>
      </c>
      <c r="B33" s="134" t="str">
        <f>IFERROR(IF(A33&lt;=$A$79,VLOOKUP(A33,連携施設データ!E:J,2,0),""),"")</f>
        <v/>
      </c>
      <c r="C33" s="47" t="str">
        <f>IFERROR(IF(A33&lt;=$A$79,VLOOKUP(B33,連携施設データ!F:L,4,0),""),"")</f>
        <v/>
      </c>
      <c r="D33" s="162"/>
      <c r="E33" s="267"/>
      <c r="F33" s="162"/>
      <c r="G33" s="163"/>
      <c r="H33" s="125"/>
      <c r="I33" s="125"/>
      <c r="J33" s="125"/>
    </row>
    <row r="34" spans="1:10" ht="19.5" customHeight="1" x14ac:dyDescent="0.35">
      <c r="A34" s="379">
        <v>29</v>
      </c>
      <c r="B34" s="134" t="str">
        <f>IFERROR(IF(A34&lt;=$A$79,VLOOKUP(A34,連携施設データ!E:J,2,0),""),"")</f>
        <v/>
      </c>
      <c r="C34" s="47" t="str">
        <f>IFERROR(IF(A34&lt;=$A$79,VLOOKUP(B34,連携施設データ!F:L,4,0),""),"")</f>
        <v/>
      </c>
      <c r="D34" s="162"/>
      <c r="E34" s="267"/>
      <c r="F34" s="162"/>
      <c r="G34" s="163"/>
      <c r="H34" s="125"/>
      <c r="I34" s="125"/>
      <c r="J34" s="125"/>
    </row>
    <row r="35" spans="1:10" ht="19.5" customHeight="1" x14ac:dyDescent="0.35">
      <c r="A35" s="379">
        <v>30</v>
      </c>
      <c r="B35" s="134" t="str">
        <f>IFERROR(IF(A35&lt;=$A$79,VLOOKUP(A35,連携施設データ!E:J,2,0),""),"")</f>
        <v/>
      </c>
      <c r="C35" s="47" t="str">
        <f>IFERROR(IF(A35&lt;=$A$79,VLOOKUP(B35,連携施設データ!F:L,4,0),""),"")</f>
        <v/>
      </c>
      <c r="D35" s="162"/>
      <c r="E35" s="267"/>
      <c r="F35" s="162"/>
      <c r="G35" s="163"/>
      <c r="H35" s="125"/>
      <c r="I35" s="130"/>
      <c r="J35" s="130"/>
    </row>
    <row r="36" spans="1:10" ht="19.5" customHeight="1" x14ac:dyDescent="0.35">
      <c r="A36" s="379">
        <v>31</v>
      </c>
      <c r="B36" s="134" t="str">
        <f>IFERROR(IF(A36&lt;=$A$79,VLOOKUP(A36,連携施設データ!E:J,2,0),""),"")</f>
        <v/>
      </c>
      <c r="C36" s="47" t="str">
        <f>IFERROR(IF(A36&lt;=$A$79,VLOOKUP(B36,連携施設データ!F:L,4,0),""),"")</f>
        <v/>
      </c>
      <c r="D36" s="162"/>
      <c r="E36" s="267"/>
      <c r="F36" s="162"/>
      <c r="G36" s="163"/>
      <c r="H36" s="130"/>
      <c r="I36" s="130"/>
      <c r="J36" s="130"/>
    </row>
    <row r="37" spans="1:10" ht="19.5" customHeight="1" x14ac:dyDescent="0.35">
      <c r="A37" s="379">
        <v>32</v>
      </c>
      <c r="B37" s="134" t="str">
        <f>IFERROR(IF(A37&lt;=$A$79,VLOOKUP(A37,連携施設データ!E:J,2,0),""),"")</f>
        <v/>
      </c>
      <c r="C37" s="47" t="str">
        <f>IFERROR(IF(A37&lt;=$A$79,VLOOKUP(B37,連携施設データ!F:L,4,0),""),"")</f>
        <v/>
      </c>
      <c r="D37" s="162"/>
      <c r="E37" s="267"/>
      <c r="F37" s="162"/>
      <c r="G37" s="163"/>
      <c r="H37" s="130"/>
    </row>
    <row r="38" spans="1:10" ht="19.5" customHeight="1" x14ac:dyDescent="0.35">
      <c r="A38" s="379">
        <v>33</v>
      </c>
      <c r="B38" s="134" t="str">
        <f>IFERROR(IF(A38&lt;=$A$79,VLOOKUP(A38,連携施設データ!E:J,2,0),""),"")</f>
        <v/>
      </c>
      <c r="C38" s="47" t="str">
        <f>IFERROR(IF(A38&lt;=$A$79,VLOOKUP(B38,連携施設データ!F:L,4,0),""),"")</f>
        <v/>
      </c>
      <c r="D38" s="162"/>
      <c r="E38" s="267"/>
      <c r="F38" s="162"/>
      <c r="G38" s="163"/>
    </row>
    <row r="39" spans="1:10" ht="19.5" customHeight="1" x14ac:dyDescent="0.35">
      <c r="A39" s="379">
        <v>34</v>
      </c>
      <c r="B39" s="134" t="str">
        <f>IFERROR(IF(A39&lt;=$A$79,VLOOKUP(A39,連携施設データ!E:J,2,0),""),"")</f>
        <v/>
      </c>
      <c r="C39" s="47" t="str">
        <f>IFERROR(IF(A39&lt;=$A$79,VLOOKUP(B39,連携施設データ!F:L,4,0),""),"")</f>
        <v/>
      </c>
      <c r="D39" s="162"/>
      <c r="E39" s="267"/>
      <c r="F39" s="162"/>
      <c r="G39" s="163"/>
    </row>
    <row r="40" spans="1:10" ht="19.5" customHeight="1" x14ac:dyDescent="0.35">
      <c r="A40" s="379">
        <v>35</v>
      </c>
      <c r="B40" s="134" t="str">
        <f>IFERROR(IF(A40&lt;=$A$79,VLOOKUP(A40,連携施設データ!E:J,2,0),""),"")</f>
        <v/>
      </c>
      <c r="C40" s="47" t="str">
        <f>IFERROR(IF(A40&lt;=$A$79,VLOOKUP(B40,連携施設データ!F:L,4,0),""),"")</f>
        <v/>
      </c>
      <c r="D40" s="162"/>
      <c r="E40" s="267"/>
      <c r="F40" s="162"/>
      <c r="G40" s="163"/>
    </row>
    <row r="41" spans="1:10" ht="19.5" customHeight="1" x14ac:dyDescent="0.35">
      <c r="A41" s="379">
        <v>36</v>
      </c>
      <c r="B41" s="134" t="str">
        <f>IFERROR(IF(A41&lt;=$A$79,VLOOKUP(A41,連携施設データ!E:J,2,0),""),"")</f>
        <v/>
      </c>
      <c r="C41" s="47" t="str">
        <f>IFERROR(IF(A41&lt;=$A$79,VLOOKUP(B41,連携施設データ!F:L,4,0),""),"")</f>
        <v/>
      </c>
      <c r="D41" s="162"/>
      <c r="E41" s="267"/>
      <c r="F41" s="162"/>
      <c r="G41" s="163"/>
    </row>
    <row r="42" spans="1:10" ht="19.5" customHeight="1" x14ac:dyDescent="0.35">
      <c r="A42" s="379">
        <v>37</v>
      </c>
      <c r="B42" s="134" t="str">
        <f>IFERROR(IF(A42&lt;=$A$79,VLOOKUP(A42,連携施設データ!E:J,2,0),""),"")</f>
        <v/>
      </c>
      <c r="C42" s="47" t="str">
        <f>IFERROR(IF(A42&lt;=$A$79,VLOOKUP(B42,連携施設データ!F:L,4,0),""),"")</f>
        <v/>
      </c>
      <c r="D42" s="162"/>
      <c r="E42" s="267"/>
      <c r="F42" s="162"/>
      <c r="G42" s="163"/>
    </row>
    <row r="43" spans="1:10" ht="19.5" customHeight="1" x14ac:dyDescent="0.35">
      <c r="A43" s="379">
        <v>38</v>
      </c>
      <c r="B43" s="134" t="str">
        <f>IFERROR(IF(A43&lt;=$A$79,VLOOKUP(A43,連携施設データ!E:J,2,0),""),"")</f>
        <v/>
      </c>
      <c r="C43" s="47" t="str">
        <f>IFERROR(IF(A43&lt;=$A$79,VLOOKUP(B43,連携施設データ!F:L,4,0),""),"")</f>
        <v/>
      </c>
      <c r="D43" s="162"/>
      <c r="E43" s="267"/>
      <c r="F43" s="162"/>
      <c r="G43" s="163"/>
    </row>
    <row r="44" spans="1:10" ht="19.5" customHeight="1" x14ac:dyDescent="0.35">
      <c r="A44" s="379">
        <v>39</v>
      </c>
      <c r="B44" s="134" t="str">
        <f>IFERROR(IF(A44&lt;=$A$79,VLOOKUP(A44,連携施設データ!E:J,2,0),""),"")</f>
        <v/>
      </c>
      <c r="C44" s="47" t="str">
        <f>IFERROR(IF(A44&lt;=$A$79,VLOOKUP(B44,連携施設データ!F:L,4,0),""),"")</f>
        <v/>
      </c>
      <c r="D44" s="162"/>
      <c r="E44" s="267"/>
      <c r="F44" s="162"/>
      <c r="G44" s="163"/>
    </row>
    <row r="45" spans="1:10" ht="19.5" customHeight="1" x14ac:dyDescent="0.35">
      <c r="A45" s="379">
        <v>40</v>
      </c>
      <c r="B45" s="134" t="str">
        <f>IFERROR(IF(A45&lt;=$A$79,VLOOKUP(A45,連携施設データ!E:J,2,0),""),"")</f>
        <v/>
      </c>
      <c r="C45" s="47" t="str">
        <f>IFERROR(IF(A45&lt;=$A$79,VLOOKUP(B45,連携施設データ!F:L,4,0),""),"")</f>
        <v/>
      </c>
      <c r="D45" s="162"/>
      <c r="E45" s="267"/>
      <c r="F45" s="162"/>
      <c r="G45" s="163"/>
    </row>
    <row r="46" spans="1:10" ht="19.5" customHeight="1" x14ac:dyDescent="0.35">
      <c r="A46" s="379">
        <v>41</v>
      </c>
      <c r="B46" s="134" t="str">
        <f>IFERROR(IF(A46&lt;=$A$79,VLOOKUP(A46,連携施設データ!E:J,2,0),""),"")</f>
        <v/>
      </c>
      <c r="C46" s="47" t="str">
        <f>IFERROR(IF(A46&lt;=$A$79,VLOOKUP(B46,連携施設データ!F:L,4,0),""),"")</f>
        <v/>
      </c>
      <c r="D46" s="162"/>
      <c r="E46" s="267"/>
      <c r="F46" s="162"/>
      <c r="G46" s="163"/>
    </row>
    <row r="47" spans="1:10" ht="19.5" customHeight="1" x14ac:dyDescent="0.35">
      <c r="A47" s="379">
        <v>42</v>
      </c>
      <c r="B47" s="134" t="str">
        <f>IFERROR(IF(A47&lt;=$A$79,VLOOKUP(A47,連携施設データ!E:J,2,0),""),"")</f>
        <v/>
      </c>
      <c r="C47" s="47" t="str">
        <f>IFERROR(IF(A47&lt;=$A$79,VLOOKUP(B47,連携施設データ!F:L,4,0),""),"")</f>
        <v/>
      </c>
      <c r="D47" s="162"/>
      <c r="E47" s="267"/>
      <c r="F47" s="162"/>
      <c r="G47" s="163"/>
    </row>
    <row r="48" spans="1:10" ht="19.5" customHeight="1" x14ac:dyDescent="0.35">
      <c r="A48" s="379">
        <v>43</v>
      </c>
      <c r="B48" s="134" t="str">
        <f>IFERROR(IF(A48&lt;=$A$79,VLOOKUP(A48,連携施設データ!E:J,2,0),""),"")</f>
        <v/>
      </c>
      <c r="C48" s="47" t="str">
        <f>IFERROR(IF(A48&lt;=$A$79,VLOOKUP(B48,連携施設データ!F:L,4,0),""),"")</f>
        <v/>
      </c>
      <c r="D48" s="162"/>
      <c r="E48" s="267"/>
      <c r="F48" s="162"/>
      <c r="G48" s="163"/>
    </row>
    <row r="49" spans="1:7" ht="19.5" customHeight="1" x14ac:dyDescent="0.35">
      <c r="A49" s="379">
        <v>44</v>
      </c>
      <c r="B49" s="134" t="str">
        <f>IFERROR(IF(A49&lt;=$A$79,VLOOKUP(A49,連携施設データ!E:J,2,0),""),"")</f>
        <v/>
      </c>
      <c r="C49" s="47" t="str">
        <f>IFERROR(IF(A49&lt;=$A$79,VLOOKUP(B49,連携施設データ!F:L,4,0),""),"")</f>
        <v/>
      </c>
      <c r="D49" s="162"/>
      <c r="E49" s="267"/>
      <c r="F49" s="162"/>
      <c r="G49" s="163"/>
    </row>
    <row r="50" spans="1:7" ht="19.5" customHeight="1" x14ac:dyDescent="0.35">
      <c r="A50" s="379">
        <v>45</v>
      </c>
      <c r="B50" s="134" t="str">
        <f>IFERROR(IF(A50&lt;=$A$79,VLOOKUP(A50,連携施設データ!E:J,2,0),""),"")</f>
        <v/>
      </c>
      <c r="C50" s="47" t="str">
        <f>IFERROR(IF(A50&lt;=$A$79,VLOOKUP(B50,連携施設データ!F:L,4,0),""),"")</f>
        <v/>
      </c>
      <c r="D50" s="162"/>
      <c r="E50" s="267"/>
      <c r="F50" s="162"/>
      <c r="G50" s="163"/>
    </row>
    <row r="51" spans="1:7" ht="19.5" customHeight="1" x14ac:dyDescent="0.35">
      <c r="A51" s="379">
        <v>46</v>
      </c>
      <c r="B51" s="134" t="str">
        <f>IFERROR(IF(A51&lt;=$A$79,VLOOKUP(A51,連携施設データ!E:J,2,0),""),"")</f>
        <v/>
      </c>
      <c r="C51" s="47" t="str">
        <f>IFERROR(IF(A51&lt;=$A$79,VLOOKUP(B51,連携施設データ!F:L,4,0),""),"")</f>
        <v/>
      </c>
      <c r="D51" s="162"/>
      <c r="E51" s="267"/>
      <c r="F51" s="162"/>
      <c r="G51" s="163"/>
    </row>
    <row r="52" spans="1:7" ht="19.5" customHeight="1" x14ac:dyDescent="0.35">
      <c r="A52" s="379">
        <v>47</v>
      </c>
      <c r="B52" s="134" t="str">
        <f>IFERROR(IF(A52&lt;=$A$79,VLOOKUP(A52,連携施設データ!E:J,2,0),""),"")</f>
        <v/>
      </c>
      <c r="C52" s="47" t="str">
        <f>IFERROR(IF(A52&lt;=$A$79,VLOOKUP(B52,連携施設データ!F:L,4,0),""),"")</f>
        <v/>
      </c>
      <c r="D52" s="162"/>
      <c r="E52" s="267"/>
      <c r="F52" s="162"/>
      <c r="G52" s="163"/>
    </row>
    <row r="53" spans="1:7" ht="19.5" customHeight="1" x14ac:dyDescent="0.35">
      <c r="A53" s="379">
        <v>48</v>
      </c>
      <c r="B53" s="134" t="str">
        <f>IFERROR(IF(A53&lt;=$A$79,VLOOKUP(A53,連携施設データ!E:J,2,0),""),"")</f>
        <v/>
      </c>
      <c r="C53" s="47" t="str">
        <f>IFERROR(IF(A53&lt;=$A$79,VLOOKUP(B53,連携施設データ!F:L,4,0),""),"")</f>
        <v/>
      </c>
      <c r="D53" s="162"/>
      <c r="E53" s="267"/>
      <c r="F53" s="162"/>
      <c r="G53" s="163"/>
    </row>
    <row r="54" spans="1:7" ht="19.5" customHeight="1" x14ac:dyDescent="0.35">
      <c r="A54" s="379">
        <v>49</v>
      </c>
      <c r="B54" s="134" t="str">
        <f>IFERROR(IF(A54&lt;=$A$79,VLOOKUP(A54,連携施設データ!E:J,2,0),""),"")</f>
        <v/>
      </c>
      <c r="C54" s="47" t="str">
        <f>IFERROR(IF(A54&lt;=$A$79,VLOOKUP(B54,連携施設データ!F:L,4,0),""),"")</f>
        <v/>
      </c>
      <c r="D54" s="162"/>
      <c r="E54" s="267"/>
      <c r="F54" s="162"/>
      <c r="G54" s="163"/>
    </row>
    <row r="55" spans="1:7" ht="19.5" customHeight="1" thickBot="1" x14ac:dyDescent="0.4">
      <c r="A55" s="380">
        <v>50</v>
      </c>
      <c r="B55" s="135" t="str">
        <f>IFERROR(IF(A55&lt;=$A$79,VLOOKUP(A55,連携施設データ!E:J,2,0),""),"")</f>
        <v/>
      </c>
      <c r="C55" s="136" t="str">
        <f>IFERROR(IF(A55&lt;=$A$79,VLOOKUP(B55,連携施設データ!F:L,4,0),""),"")</f>
        <v/>
      </c>
      <c r="D55" s="164"/>
      <c r="E55" s="268"/>
      <c r="F55" s="164"/>
      <c r="G55" s="165"/>
    </row>
    <row r="56" spans="1:7" x14ac:dyDescent="0.35">
      <c r="A56" s="131"/>
    </row>
    <row r="79" spans="1:1" ht="19.5" x14ac:dyDescent="0.35">
      <c r="A79" s="256" t="str">
        <f>①申請書!E7</f>
        <v>該当なし</v>
      </c>
    </row>
  </sheetData>
  <sheetProtection algorithmName="SHA-512" hashValue="WMQjXYa4tMNF2mXCyxpy18Z04nSVu2hmhdDd0zF5yfK+3sVmkWI8fnDpzu9qhVpSrtwpZvyZxIll4g0mBz5Xhw==" saltValue="/teVchwBQJ0xSkCnQCfH/w==" spinCount="100000" sheet="1" selectLockedCells="1"/>
  <mergeCells count="1">
    <mergeCell ref="A2:C2"/>
  </mergeCells>
  <phoneticPr fontId="3"/>
  <conditionalFormatting sqref="A79">
    <cfRule type="cellIs" dxfId="12" priority="2" operator="equal">
      <formula>-1</formula>
    </cfRule>
  </conditionalFormatting>
  <conditionalFormatting sqref="B3">
    <cfRule type="cellIs" dxfId="11" priority="1" operator="equal">
      <formula>-1</formula>
    </cfRule>
  </conditionalFormatting>
  <conditionalFormatting sqref="D6:G55">
    <cfRule type="expression" dxfId="10" priority="4">
      <formula>AND(D6="",VALUE($B6)&gt;90000)</formula>
    </cfRule>
  </conditionalFormatting>
  <conditionalFormatting sqref="E5">
    <cfRule type="expression" dxfId="9" priority="3">
      <formula>AND(E5="",VALUE($B5)&gt;90000)</formula>
    </cfRule>
  </conditionalFormatting>
  <dataValidations count="1">
    <dataValidation type="custom" allowBlank="1" showInputMessage="1" showErrorMessage="1" error="年間症例数以下の数字をご入力ください" sqref="G6:G55" xr:uid="{B75A63DB-B805-45B2-8F82-BB2D8300FCE8}">
      <formula1>G6&lt;=F6</formula1>
    </dataValidation>
  </dataValidations>
  <pageMargins left="0.7" right="0.7" top="0.75" bottom="0.75" header="0.3" footer="0.3"/>
  <pageSetup paperSize="9"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0CB33-514B-45EF-858B-7636F49F00C8}">
  <sheetPr codeName="Sheet6">
    <pageSetUpPr fitToPage="1"/>
  </sheetPr>
  <dimension ref="A1:XET48"/>
  <sheetViews>
    <sheetView showGridLines="0" workbookViewId="0">
      <selection activeCell="I23" sqref="I23"/>
    </sheetView>
  </sheetViews>
  <sheetFormatPr defaultRowHeight="16.5" x14ac:dyDescent="0.35"/>
  <cols>
    <col min="1" max="1" width="6" style="1" customWidth="1"/>
    <col min="2" max="2" width="9.140625" style="1"/>
    <col min="3" max="3" width="12.28515625" style="1" customWidth="1"/>
    <col min="4" max="4" width="11.28515625" style="1" customWidth="1"/>
    <col min="5" max="5" width="6.7109375" style="1" customWidth="1"/>
    <col min="6" max="6" width="13" style="1" customWidth="1"/>
    <col min="7" max="7" width="5" style="1" customWidth="1"/>
    <col min="8" max="8" width="9.140625" style="1"/>
    <col min="9" max="9" width="12.28515625" style="1" customWidth="1"/>
    <col min="10" max="16384" width="9.140625" style="1"/>
  </cols>
  <sheetData>
    <row r="1" spans="1:15 16374:16374" ht="22.5" x14ac:dyDescent="0.35">
      <c r="A1" s="87" t="s">
        <v>2465</v>
      </c>
      <c r="G1" s="87" t="str">
        <f>①申請書!E10</f>
        <v>該当なし</v>
      </c>
    </row>
    <row r="2" spans="1:15 16374:16374" ht="17.25" x14ac:dyDescent="0.35">
      <c r="A2" s="137"/>
      <c r="C2" s="104"/>
      <c r="D2" s="102"/>
      <c r="E2" s="103"/>
      <c r="F2" s="103"/>
      <c r="G2" s="103"/>
      <c r="H2" s="103"/>
      <c r="I2" s="103"/>
      <c r="J2" s="104"/>
      <c r="K2" s="104"/>
      <c r="L2" s="138"/>
      <c r="M2" s="104"/>
      <c r="N2" s="104"/>
      <c r="O2" s="104"/>
    </row>
    <row r="3" spans="1:15 16374:16374" ht="22.5" customHeight="1" x14ac:dyDescent="0.45">
      <c r="A3" s="84" t="s">
        <v>994</v>
      </c>
      <c r="C3" s="139" t="s">
        <v>1276</v>
      </c>
      <c r="D3" s="123"/>
      <c r="E3" s="123"/>
      <c r="F3" s="123"/>
      <c r="G3" s="123"/>
      <c r="H3" s="123"/>
      <c r="I3" s="123"/>
      <c r="J3" s="123"/>
      <c r="K3" s="123"/>
      <c r="L3" s="123"/>
      <c r="M3" s="106"/>
      <c r="N3" s="106"/>
      <c r="O3" s="106"/>
    </row>
    <row r="4" spans="1:15 16374:16374" ht="22.5" x14ac:dyDescent="0.35">
      <c r="B4" s="121" t="s">
        <v>2469</v>
      </c>
      <c r="C4" s="123"/>
      <c r="D4" s="123"/>
      <c r="E4" s="123"/>
      <c r="F4" s="123"/>
      <c r="G4" s="123"/>
      <c r="H4" s="123"/>
      <c r="I4" s="123"/>
      <c r="J4" s="123"/>
      <c r="K4" s="123"/>
      <c r="L4" s="123"/>
      <c r="M4" s="104"/>
      <c r="N4" s="104"/>
      <c r="O4" s="104"/>
    </row>
    <row r="5" spans="1:15 16374:16374" ht="18.75" x14ac:dyDescent="0.35">
      <c r="B5" s="125" t="s">
        <v>1260</v>
      </c>
      <c r="C5" s="124"/>
      <c r="D5" s="124"/>
      <c r="E5" s="124"/>
      <c r="F5" s="124"/>
      <c r="G5" s="124"/>
      <c r="H5" s="124"/>
      <c r="I5" s="124"/>
      <c r="J5" s="124"/>
      <c r="K5" s="124"/>
      <c r="L5" s="124"/>
      <c r="M5" s="104"/>
      <c r="N5" s="104"/>
      <c r="O5" s="121"/>
    </row>
    <row r="6" spans="1:15 16374:16374" ht="18.75" x14ac:dyDescent="0.35">
      <c r="B6" s="125"/>
      <c r="C6" s="124"/>
      <c r="D6" s="124"/>
      <c r="E6" s="124"/>
      <c r="F6" s="124"/>
      <c r="G6" s="124"/>
      <c r="H6" s="124"/>
      <c r="I6" s="124"/>
      <c r="J6" s="124"/>
      <c r="K6" s="124"/>
      <c r="L6" s="124"/>
      <c r="M6" s="104"/>
      <c r="N6" s="104"/>
      <c r="O6" s="121"/>
    </row>
    <row r="7" spans="1:15 16374:16374" ht="18.75" x14ac:dyDescent="0.35">
      <c r="B7" s="140" t="s">
        <v>1261</v>
      </c>
      <c r="C7" s="140"/>
      <c r="D7" s="104"/>
      <c r="E7" s="104"/>
      <c r="F7" s="104"/>
      <c r="G7" s="104"/>
      <c r="H7" s="104"/>
      <c r="I7" s="104"/>
      <c r="J7" s="125"/>
      <c r="K7" s="125"/>
      <c r="M7" s="104"/>
      <c r="N7" s="104"/>
      <c r="O7" s="104"/>
    </row>
    <row r="8" spans="1:15 16374:16374" ht="19.5" thickBot="1" x14ac:dyDescent="0.4">
      <c r="B8" s="124"/>
      <c r="C8" s="128" t="s">
        <v>1262</v>
      </c>
      <c r="D8" s="124"/>
      <c r="E8" s="124"/>
      <c r="F8" s="124"/>
      <c r="G8" s="124"/>
      <c r="H8" s="124"/>
      <c r="I8" s="141" t="s">
        <v>1263</v>
      </c>
      <c r="J8" s="104"/>
      <c r="K8" s="104"/>
      <c r="M8" s="104"/>
      <c r="N8" s="104"/>
      <c r="O8" s="104"/>
    </row>
    <row r="9" spans="1:15 16374:16374" ht="23.25" customHeight="1" thickBot="1" x14ac:dyDescent="0.45">
      <c r="B9" s="125"/>
      <c r="C9" s="269">
        <f>④連携施設!E3</f>
        <v>0</v>
      </c>
      <c r="D9" s="143" t="s">
        <v>1264</v>
      </c>
      <c r="E9" s="126" t="s">
        <v>1265</v>
      </c>
      <c r="F9" s="126"/>
      <c r="H9" s="144" t="s">
        <v>1266</v>
      </c>
      <c r="I9" s="145">
        <f>ROUNDDOWN(C9*2,0)</f>
        <v>0</v>
      </c>
      <c r="J9" s="127" t="s">
        <v>1267</v>
      </c>
      <c r="K9" s="104"/>
      <c r="M9" s="104"/>
      <c r="N9" s="104"/>
      <c r="O9" s="108"/>
    </row>
    <row r="10" spans="1:15 16374:16374" ht="19.5" customHeight="1" x14ac:dyDescent="0.35">
      <c r="B10" s="125"/>
      <c r="C10" s="125"/>
      <c r="D10" s="125"/>
      <c r="E10" s="125"/>
      <c r="F10" s="125"/>
      <c r="G10" s="125"/>
      <c r="H10" s="125"/>
      <c r="I10" s="146" t="s">
        <v>1268</v>
      </c>
      <c r="J10" s="4"/>
      <c r="K10" s="4"/>
      <c r="M10" s="104"/>
      <c r="N10" s="104"/>
      <c r="O10" s="108"/>
      <c r="XET10" s="1">
        <v>5</v>
      </c>
    </row>
    <row r="11" spans="1:15 16374:16374" ht="19.5" customHeight="1" x14ac:dyDescent="0.35">
      <c r="B11" s="140" t="s">
        <v>1269</v>
      </c>
      <c r="C11" s="140"/>
      <c r="D11" s="140"/>
      <c r="E11" s="104"/>
      <c r="F11" s="104"/>
      <c r="G11" s="104"/>
      <c r="H11" s="104"/>
      <c r="I11" s="125"/>
      <c r="J11" s="125"/>
      <c r="K11" s="104"/>
      <c r="M11" s="104"/>
      <c r="N11" s="104"/>
      <c r="O11" s="104"/>
    </row>
    <row r="12" spans="1:15 16374:16374" ht="19.5" customHeight="1" thickBot="1" x14ac:dyDescent="0.4">
      <c r="B12" s="124"/>
      <c r="C12" s="128" t="s">
        <v>1793</v>
      </c>
      <c r="D12" s="141"/>
      <c r="E12" s="141"/>
      <c r="F12" s="141"/>
      <c r="G12" s="141"/>
      <c r="H12" s="141"/>
      <c r="I12" s="141" t="s">
        <v>1263</v>
      </c>
      <c r="J12" s="125"/>
      <c r="K12" s="126"/>
      <c r="M12" s="104"/>
      <c r="N12" s="104"/>
      <c r="O12" s="104"/>
    </row>
    <row r="13" spans="1:15 16374:16374" ht="23.25" customHeight="1" thickBot="1" x14ac:dyDescent="0.45">
      <c r="B13" s="125"/>
      <c r="C13" s="142">
        <f>④連携施設!G3</f>
        <v>0</v>
      </c>
      <c r="D13" s="143" t="s">
        <v>1794</v>
      </c>
      <c r="E13" s="126" t="s">
        <v>1265</v>
      </c>
      <c r="F13" s="126"/>
      <c r="H13" s="144" t="s">
        <v>1270</v>
      </c>
      <c r="I13" s="145">
        <f>ROUNDDOWN(C13*3/200,0)</f>
        <v>0</v>
      </c>
      <c r="J13" s="127" t="s">
        <v>1267</v>
      </c>
      <c r="K13" s="125"/>
      <c r="M13" s="104"/>
      <c r="N13" s="104"/>
      <c r="O13" s="104"/>
    </row>
    <row r="14" spans="1:15 16374:16374" ht="19.5" customHeight="1" x14ac:dyDescent="0.35">
      <c r="B14" s="125"/>
      <c r="C14" s="125"/>
      <c r="D14" s="125"/>
      <c r="E14" s="125"/>
      <c r="F14" s="125"/>
      <c r="G14" s="125"/>
      <c r="H14" s="125"/>
      <c r="I14" s="146" t="s">
        <v>1268</v>
      </c>
      <c r="J14" s="104"/>
      <c r="K14" s="4"/>
      <c r="M14" s="123"/>
      <c r="N14" s="123"/>
      <c r="O14" s="123"/>
    </row>
    <row r="15" spans="1:15 16374:16374" ht="19.5" customHeight="1" x14ac:dyDescent="0.35">
      <c r="B15" s="140" t="s">
        <v>1271</v>
      </c>
      <c r="C15" s="140"/>
      <c r="D15" s="140"/>
      <c r="E15" s="125"/>
      <c r="F15" s="125"/>
      <c r="G15" s="125"/>
      <c r="H15" s="125"/>
      <c r="I15" s="125"/>
      <c r="J15" s="125"/>
      <c r="K15" s="125"/>
      <c r="M15" s="123"/>
      <c r="N15" s="123"/>
      <c r="O15" s="123"/>
    </row>
    <row r="16" spans="1:15 16374:16374" ht="27.75" customHeight="1" x14ac:dyDescent="0.35">
      <c r="E16" s="484" t="s">
        <v>8414</v>
      </c>
      <c r="F16" s="484"/>
      <c r="G16" s="484"/>
      <c r="N16" s="124"/>
      <c r="O16" s="124"/>
    </row>
    <row r="17" spans="2:15" ht="19.5" customHeight="1" x14ac:dyDescent="0.35">
      <c r="B17" s="485" t="s">
        <v>1668</v>
      </c>
      <c r="C17" s="486"/>
      <c r="D17" s="486"/>
      <c r="E17" s="484"/>
      <c r="F17" s="484"/>
      <c r="G17" s="484"/>
      <c r="M17" s="124"/>
      <c r="N17" s="125"/>
      <c r="O17" s="125"/>
    </row>
    <row r="18" spans="2:15" ht="19.5" customHeight="1" thickBot="1" x14ac:dyDescent="0.4">
      <c r="B18" s="486"/>
      <c r="C18" s="486"/>
      <c r="D18" s="486"/>
      <c r="E18" s="484"/>
      <c r="F18" s="484"/>
      <c r="G18" s="484"/>
      <c r="H18" s="147" t="s">
        <v>1272</v>
      </c>
      <c r="I18" s="148"/>
      <c r="J18" s="108"/>
      <c r="K18" s="104"/>
      <c r="M18" s="125"/>
      <c r="N18" s="125"/>
      <c r="O18" s="125"/>
    </row>
    <row r="19" spans="2:15" ht="23.25" customHeight="1" thickBot="1" x14ac:dyDescent="0.4">
      <c r="B19" s="125"/>
      <c r="C19" s="145">
        <f>MIN(I9,I13)</f>
        <v>0</v>
      </c>
      <c r="D19" s="127" t="s">
        <v>1677</v>
      </c>
      <c r="F19" s="395"/>
      <c r="G19" s="149" t="s">
        <v>1273</v>
      </c>
      <c r="H19" s="150" t="s">
        <v>1265</v>
      </c>
      <c r="I19" s="151">
        <f>C19-F19</f>
        <v>0</v>
      </c>
      <c r="J19" s="127" t="s">
        <v>1267</v>
      </c>
      <c r="K19" s="104"/>
      <c r="M19" s="125"/>
      <c r="N19" s="104"/>
      <c r="O19" s="126"/>
    </row>
    <row r="20" spans="2:15" ht="19.5" customHeight="1" x14ac:dyDescent="0.35">
      <c r="B20" s="152" t="s">
        <v>1669</v>
      </c>
      <c r="D20" s="153"/>
      <c r="E20" s="127"/>
      <c r="F20" s="127"/>
      <c r="G20" s="127"/>
      <c r="H20" s="127"/>
      <c r="I20" s="146" t="s">
        <v>1268</v>
      </c>
      <c r="J20" s="127"/>
      <c r="K20" s="125"/>
      <c r="M20" s="104"/>
      <c r="N20" s="104"/>
      <c r="O20" s="127"/>
    </row>
    <row r="21" spans="2:15" ht="19.5" customHeight="1" x14ac:dyDescent="0.35">
      <c r="M21" s="104"/>
      <c r="N21" s="104"/>
      <c r="O21" s="4"/>
    </row>
    <row r="22" spans="2:15" ht="19.5" customHeight="1" thickBot="1" x14ac:dyDescent="0.4">
      <c r="B22" s="125" t="s">
        <v>2467</v>
      </c>
      <c r="C22" s="125"/>
      <c r="D22" s="125"/>
      <c r="E22" s="125"/>
      <c r="F22" s="125"/>
      <c r="G22" s="125"/>
      <c r="H22" s="125"/>
      <c r="I22" s="171"/>
      <c r="J22" s="125"/>
      <c r="K22" s="125"/>
      <c r="L22" s="125"/>
      <c r="N22" s="104"/>
      <c r="O22" s="125"/>
    </row>
    <row r="23" spans="2:15" ht="23.25" customHeight="1" thickTop="1" thickBot="1" x14ac:dyDescent="0.4">
      <c r="B23" s="124" t="s">
        <v>1274</v>
      </c>
      <c r="C23" s="125"/>
      <c r="D23" s="125"/>
      <c r="E23" s="125"/>
      <c r="F23" s="125"/>
      <c r="G23" s="125"/>
      <c r="H23" s="125"/>
      <c r="I23" s="389"/>
      <c r="J23" s="124" t="s">
        <v>1267</v>
      </c>
      <c r="K23" s="125"/>
      <c r="L23" s="125"/>
      <c r="N23" s="104"/>
      <c r="O23" s="125"/>
    </row>
    <row r="24" spans="2:15" ht="19.5" customHeight="1" thickTop="1" x14ac:dyDescent="0.35">
      <c r="B24" s="104"/>
      <c r="E24" s="125"/>
      <c r="F24" s="125"/>
      <c r="G24" s="125"/>
      <c r="H24" s="125"/>
      <c r="I24" s="125"/>
      <c r="J24" s="125"/>
      <c r="K24" s="125"/>
      <c r="L24" s="104"/>
      <c r="N24" s="104"/>
      <c r="O24" s="128"/>
    </row>
    <row r="25" spans="2:15" ht="19.5" customHeight="1" x14ac:dyDescent="0.35">
      <c r="B25" s="104"/>
      <c r="E25" s="125"/>
      <c r="F25" s="125"/>
      <c r="G25" s="125"/>
      <c r="H25" s="125"/>
      <c r="I25" s="125"/>
      <c r="J25" s="125"/>
      <c r="K25" s="125"/>
      <c r="L25" s="104"/>
      <c r="N25" s="104"/>
      <c r="O25" s="128"/>
    </row>
    <row r="26" spans="2:15" ht="19.5" customHeight="1" x14ac:dyDescent="0.35">
      <c r="M26" s="125"/>
      <c r="N26" s="125"/>
      <c r="O26" s="125"/>
    </row>
    <row r="27" spans="2:15" ht="19.5" customHeight="1" x14ac:dyDescent="0.35">
      <c r="M27" s="125"/>
      <c r="N27" s="125"/>
      <c r="O27" s="125"/>
    </row>
    <row r="28" spans="2:15" ht="19.5" customHeight="1" x14ac:dyDescent="0.35">
      <c r="M28" s="125"/>
      <c r="N28" s="130"/>
      <c r="O28" s="130"/>
    </row>
    <row r="29" spans="2:15" ht="19.5" customHeight="1" x14ac:dyDescent="0.35">
      <c r="M29" s="130"/>
      <c r="N29" s="130"/>
      <c r="O29" s="130"/>
    </row>
    <row r="30" spans="2:15" ht="19.5" customHeight="1" x14ac:dyDescent="0.35">
      <c r="M30" s="130"/>
    </row>
    <row r="31" spans="2:15" ht="19.5" customHeight="1" x14ac:dyDescent="0.35"/>
    <row r="32" spans="2:15" ht="19.5" customHeight="1" x14ac:dyDescent="0.35"/>
    <row r="33" ht="19.5" customHeight="1" x14ac:dyDescent="0.35"/>
    <row r="34" ht="19.5" customHeight="1" x14ac:dyDescent="0.35"/>
    <row r="35" ht="19.5" customHeight="1" x14ac:dyDescent="0.35"/>
    <row r="36" ht="19.5" customHeight="1" x14ac:dyDescent="0.35"/>
    <row r="37" ht="19.5" customHeight="1" x14ac:dyDescent="0.35"/>
    <row r="38" ht="19.5" customHeight="1" x14ac:dyDescent="0.35"/>
    <row r="39" ht="19.5" customHeight="1" x14ac:dyDescent="0.35"/>
    <row r="40" ht="19.5" customHeight="1" x14ac:dyDescent="0.35"/>
    <row r="41" ht="19.5" customHeight="1" x14ac:dyDescent="0.35"/>
    <row r="42" ht="19.5" customHeight="1" x14ac:dyDescent="0.35"/>
    <row r="43" ht="19.5" customHeight="1" x14ac:dyDescent="0.35"/>
    <row r="44" ht="19.5" customHeight="1" x14ac:dyDescent="0.35"/>
    <row r="45" ht="19.5" customHeight="1" x14ac:dyDescent="0.35"/>
    <row r="46" ht="19.5" customHeight="1" x14ac:dyDescent="0.35"/>
    <row r="47" ht="19.5" customHeight="1" x14ac:dyDescent="0.35"/>
    <row r="48" ht="19.5" customHeight="1" x14ac:dyDescent="0.35"/>
  </sheetData>
  <sheetProtection algorithmName="SHA-512" hashValue="ih96+Jp7GtNPY/l4pzvQ9kUwi4KVxEi8omy70IFJYAgbUsYnNGOIEpvOBCIHbyfHqcrqhfj4nMDg/PTWCvcfnw==" saltValue="XAR0GYwMvNC1sHmxWNqmIw==" spinCount="100000" sheet="1" selectLockedCells="1"/>
  <mergeCells count="2">
    <mergeCell ref="E16:G18"/>
    <mergeCell ref="B17:D18"/>
  </mergeCells>
  <phoneticPr fontId="3"/>
  <conditionalFormatting sqref="F19">
    <cfRule type="containsBlanks" dxfId="8" priority="1">
      <formula>LEN(TRIM(F19))=0</formula>
    </cfRule>
  </conditionalFormatting>
  <conditionalFormatting sqref="I23">
    <cfRule type="containsBlanks" dxfId="7" priority="2">
      <formula>LEN(TRIM(I23))=0</formula>
    </cfRule>
  </conditionalFormatting>
  <dataValidations xWindow="562" yWindow="565" count="1">
    <dataValidation type="whole" operator="lessThanOrEqual" allowBlank="1" showInputMessage="1" showErrorMessage="1" error="オレンジのセルの人数以下をご入力ください" sqref="I23" xr:uid="{BBBD1597-D81D-424F-8EA4-982CA73E79E4}">
      <formula1>I19</formula1>
    </dataValidation>
  </dataValidations>
  <pageMargins left="0.2" right="0.31" top="0.75" bottom="0.75" header="0.3" footer="0.3"/>
  <pageSetup paperSize="9"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3CB33-6161-42FD-A1C9-C2F33B289D93}">
  <sheetPr codeName="Sheet7">
    <pageSetUpPr fitToPage="1"/>
  </sheetPr>
  <dimension ref="A1:J105"/>
  <sheetViews>
    <sheetView showGridLines="0" workbookViewId="0">
      <pane ySplit="5" topLeftCell="A6" activePane="bottomLeft" state="frozen"/>
      <selection activeCell="G23" sqref="G23"/>
      <selection pane="bottomLeft" activeCell="D12" sqref="D12"/>
    </sheetView>
  </sheetViews>
  <sheetFormatPr defaultColWidth="13.42578125" defaultRowHeight="19.5" x14ac:dyDescent="0.35"/>
  <cols>
    <col min="1" max="1" width="4.85546875" style="22" customWidth="1"/>
    <col min="2" max="2" width="12.140625" style="22" customWidth="1"/>
    <col min="3" max="3" width="21.5703125" style="18" customWidth="1"/>
    <col min="4" max="4" width="37" style="18" customWidth="1"/>
    <col min="5" max="5" width="14.5703125" style="20" customWidth="1"/>
    <col min="6" max="6" width="18.5703125" style="20" customWidth="1"/>
    <col min="7" max="7" width="21.7109375" style="18" customWidth="1"/>
    <col min="8" max="8" width="11.42578125" style="18" customWidth="1"/>
    <col min="9" max="9" width="19.28515625" style="18" customWidth="1"/>
    <col min="10" max="232" width="13.42578125" style="18"/>
    <col min="233" max="233" width="4.28515625" style="18" customWidth="1"/>
    <col min="234" max="234" width="15.5703125" style="18" customWidth="1"/>
    <col min="235" max="235" width="2.7109375" style="18" customWidth="1"/>
    <col min="236" max="236" width="12.42578125" style="18" customWidth="1"/>
    <col min="237" max="237" width="16" style="18" customWidth="1"/>
    <col min="238" max="238" width="11.42578125" style="18" customWidth="1"/>
    <col min="239" max="239" width="4.140625" style="18" customWidth="1"/>
    <col min="240" max="240" width="4.42578125" style="18" customWidth="1"/>
    <col min="241" max="241" width="7.140625" style="18" customWidth="1"/>
    <col min="242" max="242" width="2.7109375" style="18" customWidth="1"/>
    <col min="243" max="243" width="19.28515625" style="18" customWidth="1"/>
    <col min="244" max="244" width="9.5703125" style="18" customWidth="1"/>
    <col min="245" max="245" width="7.7109375" style="18" bestFit="1" customWidth="1"/>
    <col min="246" max="246" width="11.28515625" style="18" customWidth="1"/>
    <col min="247" max="247" width="15.5703125" style="18" bestFit="1" customWidth="1"/>
    <col min="248" max="248" width="37.28515625" style="18" customWidth="1"/>
    <col min="249" max="488" width="13.42578125" style="18"/>
    <col min="489" max="489" width="4.28515625" style="18" customWidth="1"/>
    <col min="490" max="490" width="15.5703125" style="18" customWidth="1"/>
    <col min="491" max="491" width="2.7109375" style="18" customWidth="1"/>
    <col min="492" max="492" width="12.42578125" style="18" customWidth="1"/>
    <col min="493" max="493" width="16" style="18" customWidth="1"/>
    <col min="494" max="494" width="11.42578125" style="18" customWidth="1"/>
    <col min="495" max="495" width="4.140625" style="18" customWidth="1"/>
    <col min="496" max="496" width="4.42578125" style="18" customWidth="1"/>
    <col min="497" max="497" width="7.140625" style="18" customWidth="1"/>
    <col min="498" max="498" width="2.7109375" style="18" customWidth="1"/>
    <col min="499" max="499" width="19.28515625" style="18" customWidth="1"/>
    <col min="500" max="500" width="9.5703125" style="18" customWidth="1"/>
    <col min="501" max="501" width="7.7109375" style="18" bestFit="1" customWidth="1"/>
    <col min="502" max="502" width="11.28515625" style="18" customWidth="1"/>
    <col min="503" max="503" width="15.5703125" style="18" bestFit="1" customWidth="1"/>
    <col min="504" max="504" width="37.28515625" style="18" customWidth="1"/>
    <col min="505" max="744" width="13.42578125" style="18"/>
    <col min="745" max="745" width="4.28515625" style="18" customWidth="1"/>
    <col min="746" max="746" width="15.5703125" style="18" customWidth="1"/>
    <col min="747" max="747" width="2.7109375" style="18" customWidth="1"/>
    <col min="748" max="748" width="12.42578125" style="18" customWidth="1"/>
    <col min="749" max="749" width="16" style="18" customWidth="1"/>
    <col min="750" max="750" width="11.42578125" style="18" customWidth="1"/>
    <col min="751" max="751" width="4.140625" style="18" customWidth="1"/>
    <col min="752" max="752" width="4.42578125" style="18" customWidth="1"/>
    <col min="753" max="753" width="7.140625" style="18" customWidth="1"/>
    <col min="754" max="754" width="2.7109375" style="18" customWidth="1"/>
    <col min="755" max="755" width="19.28515625" style="18" customWidth="1"/>
    <col min="756" max="756" width="9.5703125" style="18" customWidth="1"/>
    <col min="757" max="757" width="7.7109375" style="18" bestFit="1" customWidth="1"/>
    <col min="758" max="758" width="11.28515625" style="18" customWidth="1"/>
    <col min="759" max="759" width="15.5703125" style="18" bestFit="1" customWidth="1"/>
    <col min="760" max="760" width="37.28515625" style="18" customWidth="1"/>
    <col min="761" max="1000" width="13.42578125" style="18"/>
    <col min="1001" max="1001" width="4.28515625" style="18" customWidth="1"/>
    <col min="1002" max="1002" width="15.5703125" style="18" customWidth="1"/>
    <col min="1003" max="1003" width="2.7109375" style="18" customWidth="1"/>
    <col min="1004" max="1004" width="12.42578125" style="18" customWidth="1"/>
    <col min="1005" max="1005" width="16" style="18" customWidth="1"/>
    <col min="1006" max="1006" width="11.42578125" style="18" customWidth="1"/>
    <col min="1007" max="1007" width="4.140625" style="18" customWidth="1"/>
    <col min="1008" max="1008" width="4.42578125" style="18" customWidth="1"/>
    <col min="1009" max="1009" width="7.140625" style="18" customWidth="1"/>
    <col min="1010" max="1010" width="2.7109375" style="18" customWidth="1"/>
    <col min="1011" max="1011" width="19.28515625" style="18" customWidth="1"/>
    <col min="1012" max="1012" width="9.5703125" style="18" customWidth="1"/>
    <col min="1013" max="1013" width="7.7109375" style="18" bestFit="1" customWidth="1"/>
    <col min="1014" max="1014" width="11.28515625" style="18" customWidth="1"/>
    <col min="1015" max="1015" width="15.5703125" style="18" bestFit="1" customWidth="1"/>
    <col min="1016" max="1016" width="37.28515625" style="18" customWidth="1"/>
    <col min="1017" max="1256" width="13.42578125" style="18"/>
    <col min="1257" max="1257" width="4.28515625" style="18" customWidth="1"/>
    <col min="1258" max="1258" width="15.5703125" style="18" customWidth="1"/>
    <col min="1259" max="1259" width="2.7109375" style="18" customWidth="1"/>
    <col min="1260" max="1260" width="12.42578125" style="18" customWidth="1"/>
    <col min="1261" max="1261" width="16" style="18" customWidth="1"/>
    <col min="1262" max="1262" width="11.42578125" style="18" customWidth="1"/>
    <col min="1263" max="1263" width="4.140625" style="18" customWidth="1"/>
    <col min="1264" max="1264" width="4.42578125" style="18" customWidth="1"/>
    <col min="1265" max="1265" width="7.140625" style="18" customWidth="1"/>
    <col min="1266" max="1266" width="2.7109375" style="18" customWidth="1"/>
    <col min="1267" max="1267" width="19.28515625" style="18" customWidth="1"/>
    <col min="1268" max="1268" width="9.5703125" style="18" customWidth="1"/>
    <col min="1269" max="1269" width="7.7109375" style="18" bestFit="1" customWidth="1"/>
    <col min="1270" max="1270" width="11.28515625" style="18" customWidth="1"/>
    <col min="1271" max="1271" width="15.5703125" style="18" bestFit="1" customWidth="1"/>
    <col min="1272" max="1272" width="37.28515625" style="18" customWidth="1"/>
    <col min="1273" max="1512" width="13.42578125" style="18"/>
    <col min="1513" max="1513" width="4.28515625" style="18" customWidth="1"/>
    <col min="1514" max="1514" width="15.5703125" style="18" customWidth="1"/>
    <col min="1515" max="1515" width="2.7109375" style="18" customWidth="1"/>
    <col min="1516" max="1516" width="12.42578125" style="18" customWidth="1"/>
    <col min="1517" max="1517" width="16" style="18" customWidth="1"/>
    <col min="1518" max="1518" width="11.42578125" style="18" customWidth="1"/>
    <col min="1519" max="1519" width="4.140625" style="18" customWidth="1"/>
    <col min="1520" max="1520" width="4.42578125" style="18" customWidth="1"/>
    <col min="1521" max="1521" width="7.140625" style="18" customWidth="1"/>
    <col min="1522" max="1522" width="2.7109375" style="18" customWidth="1"/>
    <col min="1523" max="1523" width="19.28515625" style="18" customWidth="1"/>
    <col min="1524" max="1524" width="9.5703125" style="18" customWidth="1"/>
    <col min="1525" max="1525" width="7.7109375" style="18" bestFit="1" customWidth="1"/>
    <col min="1526" max="1526" width="11.28515625" style="18" customWidth="1"/>
    <col min="1527" max="1527" width="15.5703125" style="18" bestFit="1" customWidth="1"/>
    <col min="1528" max="1528" width="37.28515625" style="18" customWidth="1"/>
    <col min="1529" max="1768" width="13.42578125" style="18"/>
    <col min="1769" max="1769" width="4.28515625" style="18" customWidth="1"/>
    <col min="1770" max="1770" width="15.5703125" style="18" customWidth="1"/>
    <col min="1771" max="1771" width="2.7109375" style="18" customWidth="1"/>
    <col min="1772" max="1772" width="12.42578125" style="18" customWidth="1"/>
    <col min="1773" max="1773" width="16" style="18" customWidth="1"/>
    <col min="1774" max="1774" width="11.42578125" style="18" customWidth="1"/>
    <col min="1775" max="1775" width="4.140625" style="18" customWidth="1"/>
    <col min="1776" max="1776" width="4.42578125" style="18" customWidth="1"/>
    <col min="1777" max="1777" width="7.140625" style="18" customWidth="1"/>
    <col min="1778" max="1778" width="2.7109375" style="18" customWidth="1"/>
    <col min="1779" max="1779" width="19.28515625" style="18" customWidth="1"/>
    <col min="1780" max="1780" width="9.5703125" style="18" customWidth="1"/>
    <col min="1781" max="1781" width="7.7109375" style="18" bestFit="1" customWidth="1"/>
    <col min="1782" max="1782" width="11.28515625" style="18" customWidth="1"/>
    <col min="1783" max="1783" width="15.5703125" style="18" bestFit="1" customWidth="1"/>
    <col min="1784" max="1784" width="37.28515625" style="18" customWidth="1"/>
    <col min="1785" max="2024" width="13.42578125" style="18"/>
    <col min="2025" max="2025" width="4.28515625" style="18" customWidth="1"/>
    <col min="2026" max="2026" width="15.5703125" style="18" customWidth="1"/>
    <col min="2027" max="2027" width="2.7109375" style="18" customWidth="1"/>
    <col min="2028" max="2028" width="12.42578125" style="18" customWidth="1"/>
    <col min="2029" max="2029" width="16" style="18" customWidth="1"/>
    <col min="2030" max="2030" width="11.42578125" style="18" customWidth="1"/>
    <col min="2031" max="2031" width="4.140625" style="18" customWidth="1"/>
    <col min="2032" max="2032" width="4.42578125" style="18" customWidth="1"/>
    <col min="2033" max="2033" width="7.140625" style="18" customWidth="1"/>
    <col min="2034" max="2034" width="2.7109375" style="18" customWidth="1"/>
    <col min="2035" max="2035" width="19.28515625" style="18" customWidth="1"/>
    <col min="2036" max="2036" width="9.5703125" style="18" customWidth="1"/>
    <col min="2037" max="2037" width="7.7109375" style="18" bestFit="1" customWidth="1"/>
    <col min="2038" max="2038" width="11.28515625" style="18" customWidth="1"/>
    <col min="2039" max="2039" width="15.5703125" style="18" bestFit="1" customWidth="1"/>
    <col min="2040" max="2040" width="37.28515625" style="18" customWidth="1"/>
    <col min="2041" max="2280" width="13.42578125" style="18"/>
    <col min="2281" max="2281" width="4.28515625" style="18" customWidth="1"/>
    <col min="2282" max="2282" width="15.5703125" style="18" customWidth="1"/>
    <col min="2283" max="2283" width="2.7109375" style="18" customWidth="1"/>
    <col min="2284" max="2284" width="12.42578125" style="18" customWidth="1"/>
    <col min="2285" max="2285" width="16" style="18" customWidth="1"/>
    <col min="2286" max="2286" width="11.42578125" style="18" customWidth="1"/>
    <col min="2287" max="2287" width="4.140625" style="18" customWidth="1"/>
    <col min="2288" max="2288" width="4.42578125" style="18" customWidth="1"/>
    <col min="2289" max="2289" width="7.140625" style="18" customWidth="1"/>
    <col min="2290" max="2290" width="2.7109375" style="18" customWidth="1"/>
    <col min="2291" max="2291" width="19.28515625" style="18" customWidth="1"/>
    <col min="2292" max="2292" width="9.5703125" style="18" customWidth="1"/>
    <col min="2293" max="2293" width="7.7109375" style="18" bestFit="1" customWidth="1"/>
    <col min="2294" max="2294" width="11.28515625" style="18" customWidth="1"/>
    <col min="2295" max="2295" width="15.5703125" style="18" bestFit="1" customWidth="1"/>
    <col min="2296" max="2296" width="37.28515625" style="18" customWidth="1"/>
    <col min="2297" max="2536" width="13.42578125" style="18"/>
    <col min="2537" max="2537" width="4.28515625" style="18" customWidth="1"/>
    <col min="2538" max="2538" width="15.5703125" style="18" customWidth="1"/>
    <col min="2539" max="2539" width="2.7109375" style="18" customWidth="1"/>
    <col min="2540" max="2540" width="12.42578125" style="18" customWidth="1"/>
    <col min="2541" max="2541" width="16" style="18" customWidth="1"/>
    <col min="2542" max="2542" width="11.42578125" style="18" customWidth="1"/>
    <col min="2543" max="2543" width="4.140625" style="18" customWidth="1"/>
    <col min="2544" max="2544" width="4.42578125" style="18" customWidth="1"/>
    <col min="2545" max="2545" width="7.140625" style="18" customWidth="1"/>
    <col min="2546" max="2546" width="2.7109375" style="18" customWidth="1"/>
    <col min="2547" max="2547" width="19.28515625" style="18" customWidth="1"/>
    <col min="2548" max="2548" width="9.5703125" style="18" customWidth="1"/>
    <col min="2549" max="2549" width="7.7109375" style="18" bestFit="1" customWidth="1"/>
    <col min="2550" max="2550" width="11.28515625" style="18" customWidth="1"/>
    <col min="2551" max="2551" width="15.5703125" style="18" bestFit="1" customWidth="1"/>
    <col min="2552" max="2552" width="37.28515625" style="18" customWidth="1"/>
    <col min="2553" max="2792" width="13.42578125" style="18"/>
    <col min="2793" max="2793" width="4.28515625" style="18" customWidth="1"/>
    <col min="2794" max="2794" width="15.5703125" style="18" customWidth="1"/>
    <col min="2795" max="2795" width="2.7109375" style="18" customWidth="1"/>
    <col min="2796" max="2796" width="12.42578125" style="18" customWidth="1"/>
    <col min="2797" max="2797" width="16" style="18" customWidth="1"/>
    <col min="2798" max="2798" width="11.42578125" style="18" customWidth="1"/>
    <col min="2799" max="2799" width="4.140625" style="18" customWidth="1"/>
    <col min="2800" max="2800" width="4.42578125" style="18" customWidth="1"/>
    <col min="2801" max="2801" width="7.140625" style="18" customWidth="1"/>
    <col min="2802" max="2802" width="2.7109375" style="18" customWidth="1"/>
    <col min="2803" max="2803" width="19.28515625" style="18" customWidth="1"/>
    <col min="2804" max="2804" width="9.5703125" style="18" customWidth="1"/>
    <col min="2805" max="2805" width="7.7109375" style="18" bestFit="1" customWidth="1"/>
    <col min="2806" max="2806" width="11.28515625" style="18" customWidth="1"/>
    <col min="2807" max="2807" width="15.5703125" style="18" bestFit="1" customWidth="1"/>
    <col min="2808" max="2808" width="37.28515625" style="18" customWidth="1"/>
    <col min="2809" max="3048" width="13.42578125" style="18"/>
    <col min="3049" max="3049" width="4.28515625" style="18" customWidth="1"/>
    <col min="3050" max="3050" width="15.5703125" style="18" customWidth="1"/>
    <col min="3051" max="3051" width="2.7109375" style="18" customWidth="1"/>
    <col min="3052" max="3052" width="12.42578125" style="18" customWidth="1"/>
    <col min="3053" max="3053" width="16" style="18" customWidth="1"/>
    <col min="3054" max="3054" width="11.42578125" style="18" customWidth="1"/>
    <col min="3055" max="3055" width="4.140625" style="18" customWidth="1"/>
    <col min="3056" max="3056" width="4.42578125" style="18" customWidth="1"/>
    <col min="3057" max="3057" width="7.140625" style="18" customWidth="1"/>
    <col min="3058" max="3058" width="2.7109375" style="18" customWidth="1"/>
    <col min="3059" max="3059" width="19.28515625" style="18" customWidth="1"/>
    <col min="3060" max="3060" width="9.5703125" style="18" customWidth="1"/>
    <col min="3061" max="3061" width="7.7109375" style="18" bestFit="1" customWidth="1"/>
    <col min="3062" max="3062" width="11.28515625" style="18" customWidth="1"/>
    <col min="3063" max="3063" width="15.5703125" style="18" bestFit="1" customWidth="1"/>
    <col min="3064" max="3064" width="37.28515625" style="18" customWidth="1"/>
    <col min="3065" max="3304" width="13.42578125" style="18"/>
    <col min="3305" max="3305" width="4.28515625" style="18" customWidth="1"/>
    <col min="3306" max="3306" width="15.5703125" style="18" customWidth="1"/>
    <col min="3307" max="3307" width="2.7109375" style="18" customWidth="1"/>
    <col min="3308" max="3308" width="12.42578125" style="18" customWidth="1"/>
    <col min="3309" max="3309" width="16" style="18" customWidth="1"/>
    <col min="3310" max="3310" width="11.42578125" style="18" customWidth="1"/>
    <col min="3311" max="3311" width="4.140625" style="18" customWidth="1"/>
    <col min="3312" max="3312" width="4.42578125" style="18" customWidth="1"/>
    <col min="3313" max="3313" width="7.140625" style="18" customWidth="1"/>
    <col min="3314" max="3314" width="2.7109375" style="18" customWidth="1"/>
    <col min="3315" max="3315" width="19.28515625" style="18" customWidth="1"/>
    <col min="3316" max="3316" width="9.5703125" style="18" customWidth="1"/>
    <col min="3317" max="3317" width="7.7109375" style="18" bestFit="1" customWidth="1"/>
    <col min="3318" max="3318" width="11.28515625" style="18" customWidth="1"/>
    <col min="3319" max="3319" width="15.5703125" style="18" bestFit="1" customWidth="1"/>
    <col min="3320" max="3320" width="37.28515625" style="18" customWidth="1"/>
    <col min="3321" max="3560" width="13.42578125" style="18"/>
    <col min="3561" max="3561" width="4.28515625" style="18" customWidth="1"/>
    <col min="3562" max="3562" width="15.5703125" style="18" customWidth="1"/>
    <col min="3563" max="3563" width="2.7109375" style="18" customWidth="1"/>
    <col min="3564" max="3564" width="12.42578125" style="18" customWidth="1"/>
    <col min="3565" max="3565" width="16" style="18" customWidth="1"/>
    <col min="3566" max="3566" width="11.42578125" style="18" customWidth="1"/>
    <col min="3567" max="3567" width="4.140625" style="18" customWidth="1"/>
    <col min="3568" max="3568" width="4.42578125" style="18" customWidth="1"/>
    <col min="3569" max="3569" width="7.140625" style="18" customWidth="1"/>
    <col min="3570" max="3570" width="2.7109375" style="18" customWidth="1"/>
    <col min="3571" max="3571" width="19.28515625" style="18" customWidth="1"/>
    <col min="3572" max="3572" width="9.5703125" style="18" customWidth="1"/>
    <col min="3573" max="3573" width="7.7109375" style="18" bestFit="1" customWidth="1"/>
    <col min="3574" max="3574" width="11.28515625" style="18" customWidth="1"/>
    <col min="3575" max="3575" width="15.5703125" style="18" bestFit="1" customWidth="1"/>
    <col min="3576" max="3576" width="37.28515625" style="18" customWidth="1"/>
    <col min="3577" max="3816" width="13.42578125" style="18"/>
    <col min="3817" max="3817" width="4.28515625" style="18" customWidth="1"/>
    <col min="3818" max="3818" width="15.5703125" style="18" customWidth="1"/>
    <col min="3819" max="3819" width="2.7109375" style="18" customWidth="1"/>
    <col min="3820" max="3820" width="12.42578125" style="18" customWidth="1"/>
    <col min="3821" max="3821" width="16" style="18" customWidth="1"/>
    <col min="3822" max="3822" width="11.42578125" style="18" customWidth="1"/>
    <col min="3823" max="3823" width="4.140625" style="18" customWidth="1"/>
    <col min="3824" max="3824" width="4.42578125" style="18" customWidth="1"/>
    <col min="3825" max="3825" width="7.140625" style="18" customWidth="1"/>
    <col min="3826" max="3826" width="2.7109375" style="18" customWidth="1"/>
    <col min="3827" max="3827" width="19.28515625" style="18" customWidth="1"/>
    <col min="3828" max="3828" width="9.5703125" style="18" customWidth="1"/>
    <col min="3829" max="3829" width="7.7109375" style="18" bestFit="1" customWidth="1"/>
    <col min="3830" max="3830" width="11.28515625" style="18" customWidth="1"/>
    <col min="3831" max="3831" width="15.5703125" style="18" bestFit="1" customWidth="1"/>
    <col min="3832" max="3832" width="37.28515625" style="18" customWidth="1"/>
    <col min="3833" max="4072" width="13.42578125" style="18"/>
    <col min="4073" max="4073" width="4.28515625" style="18" customWidth="1"/>
    <col min="4074" max="4074" width="15.5703125" style="18" customWidth="1"/>
    <col min="4075" max="4075" width="2.7109375" style="18" customWidth="1"/>
    <col min="4076" max="4076" width="12.42578125" style="18" customWidth="1"/>
    <col min="4077" max="4077" width="16" style="18" customWidth="1"/>
    <col min="4078" max="4078" width="11.42578125" style="18" customWidth="1"/>
    <col min="4079" max="4079" width="4.140625" style="18" customWidth="1"/>
    <col min="4080" max="4080" width="4.42578125" style="18" customWidth="1"/>
    <col min="4081" max="4081" width="7.140625" style="18" customWidth="1"/>
    <col min="4082" max="4082" width="2.7109375" style="18" customWidth="1"/>
    <col min="4083" max="4083" width="19.28515625" style="18" customWidth="1"/>
    <col min="4084" max="4084" width="9.5703125" style="18" customWidth="1"/>
    <col min="4085" max="4085" width="7.7109375" style="18" bestFit="1" customWidth="1"/>
    <col min="4086" max="4086" width="11.28515625" style="18" customWidth="1"/>
    <col min="4087" max="4087" width="15.5703125" style="18" bestFit="1" customWidth="1"/>
    <col min="4088" max="4088" width="37.28515625" style="18" customWidth="1"/>
    <col min="4089" max="4328" width="13.42578125" style="18"/>
    <col min="4329" max="4329" width="4.28515625" style="18" customWidth="1"/>
    <col min="4330" max="4330" width="15.5703125" style="18" customWidth="1"/>
    <col min="4331" max="4331" width="2.7109375" style="18" customWidth="1"/>
    <col min="4332" max="4332" width="12.42578125" style="18" customWidth="1"/>
    <col min="4333" max="4333" width="16" style="18" customWidth="1"/>
    <col min="4334" max="4334" width="11.42578125" style="18" customWidth="1"/>
    <col min="4335" max="4335" width="4.140625" style="18" customWidth="1"/>
    <col min="4336" max="4336" width="4.42578125" style="18" customWidth="1"/>
    <col min="4337" max="4337" width="7.140625" style="18" customWidth="1"/>
    <col min="4338" max="4338" width="2.7109375" style="18" customWidth="1"/>
    <col min="4339" max="4339" width="19.28515625" style="18" customWidth="1"/>
    <col min="4340" max="4340" width="9.5703125" style="18" customWidth="1"/>
    <col min="4341" max="4341" width="7.7109375" style="18" bestFit="1" customWidth="1"/>
    <col min="4342" max="4342" width="11.28515625" style="18" customWidth="1"/>
    <col min="4343" max="4343" width="15.5703125" style="18" bestFit="1" customWidth="1"/>
    <col min="4344" max="4344" width="37.28515625" style="18" customWidth="1"/>
    <col min="4345" max="4584" width="13.42578125" style="18"/>
    <col min="4585" max="4585" width="4.28515625" style="18" customWidth="1"/>
    <col min="4586" max="4586" width="15.5703125" style="18" customWidth="1"/>
    <col min="4587" max="4587" width="2.7109375" style="18" customWidth="1"/>
    <col min="4588" max="4588" width="12.42578125" style="18" customWidth="1"/>
    <col min="4589" max="4589" width="16" style="18" customWidth="1"/>
    <col min="4590" max="4590" width="11.42578125" style="18" customWidth="1"/>
    <col min="4591" max="4591" width="4.140625" style="18" customWidth="1"/>
    <col min="4592" max="4592" width="4.42578125" style="18" customWidth="1"/>
    <col min="4593" max="4593" width="7.140625" style="18" customWidth="1"/>
    <col min="4594" max="4594" width="2.7109375" style="18" customWidth="1"/>
    <col min="4595" max="4595" width="19.28515625" style="18" customWidth="1"/>
    <col min="4596" max="4596" width="9.5703125" style="18" customWidth="1"/>
    <col min="4597" max="4597" width="7.7109375" style="18" bestFit="1" customWidth="1"/>
    <col min="4598" max="4598" width="11.28515625" style="18" customWidth="1"/>
    <col min="4599" max="4599" width="15.5703125" style="18" bestFit="1" customWidth="1"/>
    <col min="4600" max="4600" width="37.28515625" style="18" customWidth="1"/>
    <col min="4601" max="4840" width="13.42578125" style="18"/>
    <col min="4841" max="4841" width="4.28515625" style="18" customWidth="1"/>
    <col min="4842" max="4842" width="15.5703125" style="18" customWidth="1"/>
    <col min="4843" max="4843" width="2.7109375" style="18" customWidth="1"/>
    <col min="4844" max="4844" width="12.42578125" style="18" customWidth="1"/>
    <col min="4845" max="4845" width="16" style="18" customWidth="1"/>
    <col min="4846" max="4846" width="11.42578125" style="18" customWidth="1"/>
    <col min="4847" max="4847" width="4.140625" style="18" customWidth="1"/>
    <col min="4848" max="4848" width="4.42578125" style="18" customWidth="1"/>
    <col min="4849" max="4849" width="7.140625" style="18" customWidth="1"/>
    <col min="4850" max="4850" width="2.7109375" style="18" customWidth="1"/>
    <col min="4851" max="4851" width="19.28515625" style="18" customWidth="1"/>
    <col min="4852" max="4852" width="9.5703125" style="18" customWidth="1"/>
    <col min="4853" max="4853" width="7.7109375" style="18" bestFit="1" customWidth="1"/>
    <col min="4854" max="4854" width="11.28515625" style="18" customWidth="1"/>
    <col min="4855" max="4855" width="15.5703125" style="18" bestFit="1" customWidth="1"/>
    <col min="4856" max="4856" width="37.28515625" style="18" customWidth="1"/>
    <col min="4857" max="5096" width="13.42578125" style="18"/>
    <col min="5097" max="5097" width="4.28515625" style="18" customWidth="1"/>
    <col min="5098" max="5098" width="15.5703125" style="18" customWidth="1"/>
    <col min="5099" max="5099" width="2.7109375" style="18" customWidth="1"/>
    <col min="5100" max="5100" width="12.42578125" style="18" customWidth="1"/>
    <col min="5101" max="5101" width="16" style="18" customWidth="1"/>
    <col min="5102" max="5102" width="11.42578125" style="18" customWidth="1"/>
    <col min="5103" max="5103" width="4.140625" style="18" customWidth="1"/>
    <col min="5104" max="5104" width="4.42578125" style="18" customWidth="1"/>
    <col min="5105" max="5105" width="7.140625" style="18" customWidth="1"/>
    <col min="5106" max="5106" width="2.7109375" style="18" customWidth="1"/>
    <col min="5107" max="5107" width="19.28515625" style="18" customWidth="1"/>
    <col min="5108" max="5108" width="9.5703125" style="18" customWidth="1"/>
    <col min="5109" max="5109" width="7.7109375" style="18" bestFit="1" customWidth="1"/>
    <col min="5110" max="5110" width="11.28515625" style="18" customWidth="1"/>
    <col min="5111" max="5111" width="15.5703125" style="18" bestFit="1" customWidth="1"/>
    <col min="5112" max="5112" width="37.28515625" style="18" customWidth="1"/>
    <col min="5113" max="5352" width="13.42578125" style="18"/>
    <col min="5353" max="5353" width="4.28515625" style="18" customWidth="1"/>
    <col min="5354" max="5354" width="15.5703125" style="18" customWidth="1"/>
    <col min="5355" max="5355" width="2.7109375" style="18" customWidth="1"/>
    <col min="5356" max="5356" width="12.42578125" style="18" customWidth="1"/>
    <col min="5357" max="5357" width="16" style="18" customWidth="1"/>
    <col min="5358" max="5358" width="11.42578125" style="18" customWidth="1"/>
    <col min="5359" max="5359" width="4.140625" style="18" customWidth="1"/>
    <col min="5360" max="5360" width="4.42578125" style="18" customWidth="1"/>
    <col min="5361" max="5361" width="7.140625" style="18" customWidth="1"/>
    <col min="5362" max="5362" width="2.7109375" style="18" customWidth="1"/>
    <col min="5363" max="5363" width="19.28515625" style="18" customWidth="1"/>
    <col min="5364" max="5364" width="9.5703125" style="18" customWidth="1"/>
    <col min="5365" max="5365" width="7.7109375" style="18" bestFit="1" customWidth="1"/>
    <col min="5366" max="5366" width="11.28515625" style="18" customWidth="1"/>
    <col min="5367" max="5367" width="15.5703125" style="18" bestFit="1" customWidth="1"/>
    <col min="5368" max="5368" width="37.28515625" style="18" customWidth="1"/>
    <col min="5369" max="5608" width="13.42578125" style="18"/>
    <col min="5609" max="5609" width="4.28515625" style="18" customWidth="1"/>
    <col min="5610" max="5610" width="15.5703125" style="18" customWidth="1"/>
    <col min="5611" max="5611" width="2.7109375" style="18" customWidth="1"/>
    <col min="5612" max="5612" width="12.42578125" style="18" customWidth="1"/>
    <col min="5613" max="5613" width="16" style="18" customWidth="1"/>
    <col min="5614" max="5614" width="11.42578125" style="18" customWidth="1"/>
    <col min="5615" max="5615" width="4.140625" style="18" customWidth="1"/>
    <col min="5616" max="5616" width="4.42578125" style="18" customWidth="1"/>
    <col min="5617" max="5617" width="7.140625" style="18" customWidth="1"/>
    <col min="5618" max="5618" width="2.7109375" style="18" customWidth="1"/>
    <col min="5619" max="5619" width="19.28515625" style="18" customWidth="1"/>
    <col min="5620" max="5620" width="9.5703125" style="18" customWidth="1"/>
    <col min="5621" max="5621" width="7.7109375" style="18" bestFit="1" customWidth="1"/>
    <col min="5622" max="5622" width="11.28515625" style="18" customWidth="1"/>
    <col min="5623" max="5623" width="15.5703125" style="18" bestFit="1" customWidth="1"/>
    <col min="5624" max="5624" width="37.28515625" style="18" customWidth="1"/>
    <col min="5625" max="5864" width="13.42578125" style="18"/>
    <col min="5865" max="5865" width="4.28515625" style="18" customWidth="1"/>
    <col min="5866" max="5866" width="15.5703125" style="18" customWidth="1"/>
    <col min="5867" max="5867" width="2.7109375" style="18" customWidth="1"/>
    <col min="5868" max="5868" width="12.42578125" style="18" customWidth="1"/>
    <col min="5869" max="5869" width="16" style="18" customWidth="1"/>
    <col min="5870" max="5870" width="11.42578125" style="18" customWidth="1"/>
    <col min="5871" max="5871" width="4.140625" style="18" customWidth="1"/>
    <col min="5872" max="5872" width="4.42578125" style="18" customWidth="1"/>
    <col min="5873" max="5873" width="7.140625" style="18" customWidth="1"/>
    <col min="5874" max="5874" width="2.7109375" style="18" customWidth="1"/>
    <col min="5875" max="5875" width="19.28515625" style="18" customWidth="1"/>
    <col min="5876" max="5876" width="9.5703125" style="18" customWidth="1"/>
    <col min="5877" max="5877" width="7.7109375" style="18" bestFit="1" customWidth="1"/>
    <col min="5878" max="5878" width="11.28515625" style="18" customWidth="1"/>
    <col min="5879" max="5879" width="15.5703125" style="18" bestFit="1" customWidth="1"/>
    <col min="5880" max="5880" width="37.28515625" style="18" customWidth="1"/>
    <col min="5881" max="6120" width="13.42578125" style="18"/>
    <col min="6121" max="6121" width="4.28515625" style="18" customWidth="1"/>
    <col min="6122" max="6122" width="15.5703125" style="18" customWidth="1"/>
    <col min="6123" max="6123" width="2.7109375" style="18" customWidth="1"/>
    <col min="6124" max="6124" width="12.42578125" style="18" customWidth="1"/>
    <col min="6125" max="6125" width="16" style="18" customWidth="1"/>
    <col min="6126" max="6126" width="11.42578125" style="18" customWidth="1"/>
    <col min="6127" max="6127" width="4.140625" style="18" customWidth="1"/>
    <col min="6128" max="6128" width="4.42578125" style="18" customWidth="1"/>
    <col min="6129" max="6129" width="7.140625" style="18" customWidth="1"/>
    <col min="6130" max="6130" width="2.7109375" style="18" customWidth="1"/>
    <col min="6131" max="6131" width="19.28515625" style="18" customWidth="1"/>
    <col min="6132" max="6132" width="9.5703125" style="18" customWidth="1"/>
    <col min="6133" max="6133" width="7.7109375" style="18" bestFit="1" customWidth="1"/>
    <col min="6134" max="6134" width="11.28515625" style="18" customWidth="1"/>
    <col min="6135" max="6135" width="15.5703125" style="18" bestFit="1" customWidth="1"/>
    <col min="6136" max="6136" width="37.28515625" style="18" customWidth="1"/>
    <col min="6137" max="6376" width="13.42578125" style="18"/>
    <col min="6377" max="6377" width="4.28515625" style="18" customWidth="1"/>
    <col min="6378" max="6378" width="15.5703125" style="18" customWidth="1"/>
    <col min="6379" max="6379" width="2.7109375" style="18" customWidth="1"/>
    <col min="6380" max="6380" width="12.42578125" style="18" customWidth="1"/>
    <col min="6381" max="6381" width="16" style="18" customWidth="1"/>
    <col min="6382" max="6382" width="11.42578125" style="18" customWidth="1"/>
    <col min="6383" max="6383" width="4.140625" style="18" customWidth="1"/>
    <col min="6384" max="6384" width="4.42578125" style="18" customWidth="1"/>
    <col min="6385" max="6385" width="7.140625" style="18" customWidth="1"/>
    <col min="6386" max="6386" width="2.7109375" style="18" customWidth="1"/>
    <col min="6387" max="6387" width="19.28515625" style="18" customWidth="1"/>
    <col min="6388" max="6388" width="9.5703125" style="18" customWidth="1"/>
    <col min="6389" max="6389" width="7.7109375" style="18" bestFit="1" customWidth="1"/>
    <col min="6390" max="6390" width="11.28515625" style="18" customWidth="1"/>
    <col min="6391" max="6391" width="15.5703125" style="18" bestFit="1" customWidth="1"/>
    <col min="6392" max="6392" width="37.28515625" style="18" customWidth="1"/>
    <col min="6393" max="6632" width="13.42578125" style="18"/>
    <col min="6633" max="6633" width="4.28515625" style="18" customWidth="1"/>
    <col min="6634" max="6634" width="15.5703125" style="18" customWidth="1"/>
    <col min="6635" max="6635" width="2.7109375" style="18" customWidth="1"/>
    <col min="6636" max="6636" width="12.42578125" style="18" customWidth="1"/>
    <col min="6637" max="6637" width="16" style="18" customWidth="1"/>
    <col min="6638" max="6638" width="11.42578125" style="18" customWidth="1"/>
    <col min="6639" max="6639" width="4.140625" style="18" customWidth="1"/>
    <col min="6640" max="6640" width="4.42578125" style="18" customWidth="1"/>
    <col min="6641" max="6641" width="7.140625" style="18" customWidth="1"/>
    <col min="6642" max="6642" width="2.7109375" style="18" customWidth="1"/>
    <col min="6643" max="6643" width="19.28515625" style="18" customWidth="1"/>
    <col min="6644" max="6644" width="9.5703125" style="18" customWidth="1"/>
    <col min="6645" max="6645" width="7.7109375" style="18" bestFit="1" customWidth="1"/>
    <col min="6646" max="6646" width="11.28515625" style="18" customWidth="1"/>
    <col min="6647" max="6647" width="15.5703125" style="18" bestFit="1" customWidth="1"/>
    <col min="6648" max="6648" width="37.28515625" style="18" customWidth="1"/>
    <col min="6649" max="6888" width="13.42578125" style="18"/>
    <col min="6889" max="6889" width="4.28515625" style="18" customWidth="1"/>
    <col min="6890" max="6890" width="15.5703125" style="18" customWidth="1"/>
    <col min="6891" max="6891" width="2.7109375" style="18" customWidth="1"/>
    <col min="6892" max="6892" width="12.42578125" style="18" customWidth="1"/>
    <col min="6893" max="6893" width="16" style="18" customWidth="1"/>
    <col min="6894" max="6894" width="11.42578125" style="18" customWidth="1"/>
    <col min="6895" max="6895" width="4.140625" style="18" customWidth="1"/>
    <col min="6896" max="6896" width="4.42578125" style="18" customWidth="1"/>
    <col min="6897" max="6897" width="7.140625" style="18" customWidth="1"/>
    <col min="6898" max="6898" width="2.7109375" style="18" customWidth="1"/>
    <col min="6899" max="6899" width="19.28515625" style="18" customWidth="1"/>
    <col min="6900" max="6900" width="9.5703125" style="18" customWidth="1"/>
    <col min="6901" max="6901" width="7.7109375" style="18" bestFit="1" customWidth="1"/>
    <col min="6902" max="6902" width="11.28515625" style="18" customWidth="1"/>
    <col min="6903" max="6903" width="15.5703125" style="18" bestFit="1" customWidth="1"/>
    <col min="6904" max="6904" width="37.28515625" style="18" customWidth="1"/>
    <col min="6905" max="7144" width="13.42578125" style="18"/>
    <col min="7145" max="7145" width="4.28515625" style="18" customWidth="1"/>
    <col min="7146" max="7146" width="15.5703125" style="18" customWidth="1"/>
    <col min="7147" max="7147" width="2.7109375" style="18" customWidth="1"/>
    <col min="7148" max="7148" width="12.42578125" style="18" customWidth="1"/>
    <col min="7149" max="7149" width="16" style="18" customWidth="1"/>
    <col min="7150" max="7150" width="11.42578125" style="18" customWidth="1"/>
    <col min="7151" max="7151" width="4.140625" style="18" customWidth="1"/>
    <col min="7152" max="7152" width="4.42578125" style="18" customWidth="1"/>
    <col min="7153" max="7153" width="7.140625" style="18" customWidth="1"/>
    <col min="7154" max="7154" width="2.7109375" style="18" customWidth="1"/>
    <col min="7155" max="7155" width="19.28515625" style="18" customWidth="1"/>
    <col min="7156" max="7156" width="9.5703125" style="18" customWidth="1"/>
    <col min="7157" max="7157" width="7.7109375" style="18" bestFit="1" customWidth="1"/>
    <col min="7158" max="7158" width="11.28515625" style="18" customWidth="1"/>
    <col min="7159" max="7159" width="15.5703125" style="18" bestFit="1" customWidth="1"/>
    <col min="7160" max="7160" width="37.28515625" style="18" customWidth="1"/>
    <col min="7161" max="7400" width="13.42578125" style="18"/>
    <col min="7401" max="7401" width="4.28515625" style="18" customWidth="1"/>
    <col min="7402" max="7402" width="15.5703125" style="18" customWidth="1"/>
    <col min="7403" max="7403" width="2.7109375" style="18" customWidth="1"/>
    <col min="7404" max="7404" width="12.42578125" style="18" customWidth="1"/>
    <col min="7405" max="7405" width="16" style="18" customWidth="1"/>
    <col min="7406" max="7406" width="11.42578125" style="18" customWidth="1"/>
    <col min="7407" max="7407" width="4.140625" style="18" customWidth="1"/>
    <col min="7408" max="7408" width="4.42578125" style="18" customWidth="1"/>
    <col min="7409" max="7409" width="7.140625" style="18" customWidth="1"/>
    <col min="7410" max="7410" width="2.7109375" style="18" customWidth="1"/>
    <col min="7411" max="7411" width="19.28515625" style="18" customWidth="1"/>
    <col min="7412" max="7412" width="9.5703125" style="18" customWidth="1"/>
    <col min="7413" max="7413" width="7.7109375" style="18" bestFit="1" customWidth="1"/>
    <col min="7414" max="7414" width="11.28515625" style="18" customWidth="1"/>
    <col min="7415" max="7415" width="15.5703125" style="18" bestFit="1" customWidth="1"/>
    <col min="7416" max="7416" width="37.28515625" style="18" customWidth="1"/>
    <col min="7417" max="7656" width="13.42578125" style="18"/>
    <col min="7657" max="7657" width="4.28515625" style="18" customWidth="1"/>
    <col min="7658" max="7658" width="15.5703125" style="18" customWidth="1"/>
    <col min="7659" max="7659" width="2.7109375" style="18" customWidth="1"/>
    <col min="7660" max="7660" width="12.42578125" style="18" customWidth="1"/>
    <col min="7661" max="7661" width="16" style="18" customWidth="1"/>
    <col min="7662" max="7662" width="11.42578125" style="18" customWidth="1"/>
    <col min="7663" max="7663" width="4.140625" style="18" customWidth="1"/>
    <col min="7664" max="7664" width="4.42578125" style="18" customWidth="1"/>
    <col min="7665" max="7665" width="7.140625" style="18" customWidth="1"/>
    <col min="7666" max="7666" width="2.7109375" style="18" customWidth="1"/>
    <col min="7667" max="7667" width="19.28515625" style="18" customWidth="1"/>
    <col min="7668" max="7668" width="9.5703125" style="18" customWidth="1"/>
    <col min="7669" max="7669" width="7.7109375" style="18" bestFit="1" customWidth="1"/>
    <col min="7670" max="7670" width="11.28515625" style="18" customWidth="1"/>
    <col min="7671" max="7671" width="15.5703125" style="18" bestFit="1" customWidth="1"/>
    <col min="7672" max="7672" width="37.28515625" style="18" customWidth="1"/>
    <col min="7673" max="7912" width="13.42578125" style="18"/>
    <col min="7913" max="7913" width="4.28515625" style="18" customWidth="1"/>
    <col min="7914" max="7914" width="15.5703125" style="18" customWidth="1"/>
    <col min="7915" max="7915" width="2.7109375" style="18" customWidth="1"/>
    <col min="7916" max="7916" width="12.42578125" style="18" customWidth="1"/>
    <col min="7917" max="7917" width="16" style="18" customWidth="1"/>
    <col min="7918" max="7918" width="11.42578125" style="18" customWidth="1"/>
    <col min="7919" max="7919" width="4.140625" style="18" customWidth="1"/>
    <col min="7920" max="7920" width="4.42578125" style="18" customWidth="1"/>
    <col min="7921" max="7921" width="7.140625" style="18" customWidth="1"/>
    <col min="7922" max="7922" width="2.7109375" style="18" customWidth="1"/>
    <col min="7923" max="7923" width="19.28515625" style="18" customWidth="1"/>
    <col min="7924" max="7924" width="9.5703125" style="18" customWidth="1"/>
    <col min="7925" max="7925" width="7.7109375" style="18" bestFit="1" customWidth="1"/>
    <col min="7926" max="7926" width="11.28515625" style="18" customWidth="1"/>
    <col min="7927" max="7927" width="15.5703125" style="18" bestFit="1" customWidth="1"/>
    <col min="7928" max="7928" width="37.28515625" style="18" customWidth="1"/>
    <col min="7929" max="8168" width="13.42578125" style="18"/>
    <col min="8169" max="8169" width="4.28515625" style="18" customWidth="1"/>
    <col min="8170" max="8170" width="15.5703125" style="18" customWidth="1"/>
    <col min="8171" max="8171" width="2.7109375" style="18" customWidth="1"/>
    <col min="8172" max="8172" width="12.42578125" style="18" customWidth="1"/>
    <col min="8173" max="8173" width="16" style="18" customWidth="1"/>
    <col min="8174" max="8174" width="11.42578125" style="18" customWidth="1"/>
    <col min="8175" max="8175" width="4.140625" style="18" customWidth="1"/>
    <col min="8176" max="8176" width="4.42578125" style="18" customWidth="1"/>
    <col min="8177" max="8177" width="7.140625" style="18" customWidth="1"/>
    <col min="8178" max="8178" width="2.7109375" style="18" customWidth="1"/>
    <col min="8179" max="8179" width="19.28515625" style="18" customWidth="1"/>
    <col min="8180" max="8180" width="9.5703125" style="18" customWidth="1"/>
    <col min="8181" max="8181" width="7.7109375" style="18" bestFit="1" customWidth="1"/>
    <col min="8182" max="8182" width="11.28515625" style="18" customWidth="1"/>
    <col min="8183" max="8183" width="15.5703125" style="18" bestFit="1" customWidth="1"/>
    <col min="8184" max="8184" width="37.28515625" style="18" customWidth="1"/>
    <col min="8185" max="8424" width="13.42578125" style="18"/>
    <col min="8425" max="8425" width="4.28515625" style="18" customWidth="1"/>
    <col min="8426" max="8426" width="15.5703125" style="18" customWidth="1"/>
    <col min="8427" max="8427" width="2.7109375" style="18" customWidth="1"/>
    <col min="8428" max="8428" width="12.42578125" style="18" customWidth="1"/>
    <col min="8429" max="8429" width="16" style="18" customWidth="1"/>
    <col min="8430" max="8430" width="11.42578125" style="18" customWidth="1"/>
    <col min="8431" max="8431" width="4.140625" style="18" customWidth="1"/>
    <col min="8432" max="8432" width="4.42578125" style="18" customWidth="1"/>
    <col min="8433" max="8433" width="7.140625" style="18" customWidth="1"/>
    <col min="8434" max="8434" width="2.7109375" style="18" customWidth="1"/>
    <col min="8435" max="8435" width="19.28515625" style="18" customWidth="1"/>
    <col min="8436" max="8436" width="9.5703125" style="18" customWidth="1"/>
    <col min="8437" max="8437" width="7.7109375" style="18" bestFit="1" customWidth="1"/>
    <col min="8438" max="8438" width="11.28515625" style="18" customWidth="1"/>
    <col min="8439" max="8439" width="15.5703125" style="18" bestFit="1" customWidth="1"/>
    <col min="8440" max="8440" width="37.28515625" style="18" customWidth="1"/>
    <col min="8441" max="8680" width="13.42578125" style="18"/>
    <col min="8681" max="8681" width="4.28515625" style="18" customWidth="1"/>
    <col min="8682" max="8682" width="15.5703125" style="18" customWidth="1"/>
    <col min="8683" max="8683" width="2.7109375" style="18" customWidth="1"/>
    <col min="8684" max="8684" width="12.42578125" style="18" customWidth="1"/>
    <col min="8685" max="8685" width="16" style="18" customWidth="1"/>
    <col min="8686" max="8686" width="11.42578125" style="18" customWidth="1"/>
    <col min="8687" max="8687" width="4.140625" style="18" customWidth="1"/>
    <col min="8688" max="8688" width="4.42578125" style="18" customWidth="1"/>
    <col min="8689" max="8689" width="7.140625" style="18" customWidth="1"/>
    <col min="8690" max="8690" width="2.7109375" style="18" customWidth="1"/>
    <col min="8691" max="8691" width="19.28515625" style="18" customWidth="1"/>
    <col min="8692" max="8692" width="9.5703125" style="18" customWidth="1"/>
    <col min="8693" max="8693" width="7.7109375" style="18" bestFit="1" customWidth="1"/>
    <col min="8694" max="8694" width="11.28515625" style="18" customWidth="1"/>
    <col min="8695" max="8695" width="15.5703125" style="18" bestFit="1" customWidth="1"/>
    <col min="8696" max="8696" width="37.28515625" style="18" customWidth="1"/>
    <col min="8697" max="8936" width="13.42578125" style="18"/>
    <col min="8937" max="8937" width="4.28515625" style="18" customWidth="1"/>
    <col min="8938" max="8938" width="15.5703125" style="18" customWidth="1"/>
    <col min="8939" max="8939" width="2.7109375" style="18" customWidth="1"/>
    <col min="8940" max="8940" width="12.42578125" style="18" customWidth="1"/>
    <col min="8941" max="8941" width="16" style="18" customWidth="1"/>
    <col min="8942" max="8942" width="11.42578125" style="18" customWidth="1"/>
    <col min="8943" max="8943" width="4.140625" style="18" customWidth="1"/>
    <col min="8944" max="8944" width="4.42578125" style="18" customWidth="1"/>
    <col min="8945" max="8945" width="7.140625" style="18" customWidth="1"/>
    <col min="8946" max="8946" width="2.7109375" style="18" customWidth="1"/>
    <col min="8947" max="8947" width="19.28515625" style="18" customWidth="1"/>
    <col min="8948" max="8948" width="9.5703125" style="18" customWidth="1"/>
    <col min="8949" max="8949" width="7.7109375" style="18" bestFit="1" customWidth="1"/>
    <col min="8950" max="8950" width="11.28515625" style="18" customWidth="1"/>
    <col min="8951" max="8951" width="15.5703125" style="18" bestFit="1" customWidth="1"/>
    <col min="8952" max="8952" width="37.28515625" style="18" customWidth="1"/>
    <col min="8953" max="9192" width="13.42578125" style="18"/>
    <col min="9193" max="9193" width="4.28515625" style="18" customWidth="1"/>
    <col min="9194" max="9194" width="15.5703125" style="18" customWidth="1"/>
    <col min="9195" max="9195" width="2.7109375" style="18" customWidth="1"/>
    <col min="9196" max="9196" width="12.42578125" style="18" customWidth="1"/>
    <col min="9197" max="9197" width="16" style="18" customWidth="1"/>
    <col min="9198" max="9198" width="11.42578125" style="18" customWidth="1"/>
    <col min="9199" max="9199" width="4.140625" style="18" customWidth="1"/>
    <col min="9200" max="9200" width="4.42578125" style="18" customWidth="1"/>
    <col min="9201" max="9201" width="7.140625" style="18" customWidth="1"/>
    <col min="9202" max="9202" width="2.7109375" style="18" customWidth="1"/>
    <col min="9203" max="9203" width="19.28515625" style="18" customWidth="1"/>
    <col min="9204" max="9204" width="9.5703125" style="18" customWidth="1"/>
    <col min="9205" max="9205" width="7.7109375" style="18" bestFit="1" customWidth="1"/>
    <col min="9206" max="9206" width="11.28515625" style="18" customWidth="1"/>
    <col min="9207" max="9207" width="15.5703125" style="18" bestFit="1" customWidth="1"/>
    <col min="9208" max="9208" width="37.28515625" style="18" customWidth="1"/>
    <col min="9209" max="9448" width="13.42578125" style="18"/>
    <col min="9449" max="9449" width="4.28515625" style="18" customWidth="1"/>
    <col min="9450" max="9450" width="15.5703125" style="18" customWidth="1"/>
    <col min="9451" max="9451" width="2.7109375" style="18" customWidth="1"/>
    <col min="9452" max="9452" width="12.42578125" style="18" customWidth="1"/>
    <col min="9453" max="9453" width="16" style="18" customWidth="1"/>
    <col min="9454" max="9454" width="11.42578125" style="18" customWidth="1"/>
    <col min="9455" max="9455" width="4.140625" style="18" customWidth="1"/>
    <col min="9456" max="9456" width="4.42578125" style="18" customWidth="1"/>
    <col min="9457" max="9457" width="7.140625" style="18" customWidth="1"/>
    <col min="9458" max="9458" width="2.7109375" style="18" customWidth="1"/>
    <col min="9459" max="9459" width="19.28515625" style="18" customWidth="1"/>
    <col min="9460" max="9460" width="9.5703125" style="18" customWidth="1"/>
    <col min="9461" max="9461" width="7.7109375" style="18" bestFit="1" customWidth="1"/>
    <col min="9462" max="9462" width="11.28515625" style="18" customWidth="1"/>
    <col min="9463" max="9463" width="15.5703125" style="18" bestFit="1" customWidth="1"/>
    <col min="9464" max="9464" width="37.28515625" style="18" customWidth="1"/>
    <col min="9465" max="9704" width="13.42578125" style="18"/>
    <col min="9705" max="9705" width="4.28515625" style="18" customWidth="1"/>
    <col min="9706" max="9706" width="15.5703125" style="18" customWidth="1"/>
    <col min="9707" max="9707" width="2.7109375" style="18" customWidth="1"/>
    <col min="9708" max="9708" width="12.42578125" style="18" customWidth="1"/>
    <col min="9709" max="9709" width="16" style="18" customWidth="1"/>
    <col min="9710" max="9710" width="11.42578125" style="18" customWidth="1"/>
    <col min="9711" max="9711" width="4.140625" style="18" customWidth="1"/>
    <col min="9712" max="9712" width="4.42578125" style="18" customWidth="1"/>
    <col min="9713" max="9713" width="7.140625" style="18" customWidth="1"/>
    <col min="9714" max="9714" width="2.7109375" style="18" customWidth="1"/>
    <col min="9715" max="9715" width="19.28515625" style="18" customWidth="1"/>
    <col min="9716" max="9716" width="9.5703125" style="18" customWidth="1"/>
    <col min="9717" max="9717" width="7.7109375" style="18" bestFit="1" customWidth="1"/>
    <col min="9718" max="9718" width="11.28515625" style="18" customWidth="1"/>
    <col min="9719" max="9719" width="15.5703125" style="18" bestFit="1" customWidth="1"/>
    <col min="9720" max="9720" width="37.28515625" style="18" customWidth="1"/>
    <col min="9721" max="9960" width="13.42578125" style="18"/>
    <col min="9961" max="9961" width="4.28515625" style="18" customWidth="1"/>
    <col min="9962" max="9962" width="15.5703125" style="18" customWidth="1"/>
    <col min="9963" max="9963" width="2.7109375" style="18" customWidth="1"/>
    <col min="9964" max="9964" width="12.42578125" style="18" customWidth="1"/>
    <col min="9965" max="9965" width="16" style="18" customWidth="1"/>
    <col min="9966" max="9966" width="11.42578125" style="18" customWidth="1"/>
    <col min="9967" max="9967" width="4.140625" style="18" customWidth="1"/>
    <col min="9968" max="9968" width="4.42578125" style="18" customWidth="1"/>
    <col min="9969" max="9969" width="7.140625" style="18" customWidth="1"/>
    <col min="9970" max="9970" width="2.7109375" style="18" customWidth="1"/>
    <col min="9971" max="9971" width="19.28515625" style="18" customWidth="1"/>
    <col min="9972" max="9972" width="9.5703125" style="18" customWidth="1"/>
    <col min="9973" max="9973" width="7.7109375" style="18" bestFit="1" customWidth="1"/>
    <col min="9974" max="9974" width="11.28515625" style="18" customWidth="1"/>
    <col min="9975" max="9975" width="15.5703125" style="18" bestFit="1" customWidth="1"/>
    <col min="9976" max="9976" width="37.28515625" style="18" customWidth="1"/>
    <col min="9977" max="10216" width="13.42578125" style="18"/>
    <col min="10217" max="10217" width="4.28515625" style="18" customWidth="1"/>
    <col min="10218" max="10218" width="15.5703125" style="18" customWidth="1"/>
    <col min="10219" max="10219" width="2.7109375" style="18" customWidth="1"/>
    <col min="10220" max="10220" width="12.42578125" style="18" customWidth="1"/>
    <col min="10221" max="10221" width="16" style="18" customWidth="1"/>
    <col min="10222" max="10222" width="11.42578125" style="18" customWidth="1"/>
    <col min="10223" max="10223" width="4.140625" style="18" customWidth="1"/>
    <col min="10224" max="10224" width="4.42578125" style="18" customWidth="1"/>
    <col min="10225" max="10225" width="7.140625" style="18" customWidth="1"/>
    <col min="10226" max="10226" width="2.7109375" style="18" customWidth="1"/>
    <col min="10227" max="10227" width="19.28515625" style="18" customWidth="1"/>
    <col min="10228" max="10228" width="9.5703125" style="18" customWidth="1"/>
    <col min="10229" max="10229" width="7.7109375" style="18" bestFit="1" customWidth="1"/>
    <col min="10230" max="10230" width="11.28515625" style="18" customWidth="1"/>
    <col min="10231" max="10231" width="15.5703125" style="18" bestFit="1" customWidth="1"/>
    <col min="10232" max="10232" width="37.28515625" style="18" customWidth="1"/>
    <col min="10233" max="10472" width="13.42578125" style="18"/>
    <col min="10473" max="10473" width="4.28515625" style="18" customWidth="1"/>
    <col min="10474" max="10474" width="15.5703125" style="18" customWidth="1"/>
    <col min="10475" max="10475" width="2.7109375" style="18" customWidth="1"/>
    <col min="10476" max="10476" width="12.42578125" style="18" customWidth="1"/>
    <col min="10477" max="10477" width="16" style="18" customWidth="1"/>
    <col min="10478" max="10478" width="11.42578125" style="18" customWidth="1"/>
    <col min="10479" max="10479" width="4.140625" style="18" customWidth="1"/>
    <col min="10480" max="10480" width="4.42578125" style="18" customWidth="1"/>
    <col min="10481" max="10481" width="7.140625" style="18" customWidth="1"/>
    <col min="10482" max="10482" width="2.7109375" style="18" customWidth="1"/>
    <col min="10483" max="10483" width="19.28515625" style="18" customWidth="1"/>
    <col min="10484" max="10484" width="9.5703125" style="18" customWidth="1"/>
    <col min="10485" max="10485" width="7.7109375" style="18" bestFit="1" customWidth="1"/>
    <col min="10486" max="10486" width="11.28515625" style="18" customWidth="1"/>
    <col min="10487" max="10487" width="15.5703125" style="18" bestFit="1" customWidth="1"/>
    <col min="10488" max="10488" width="37.28515625" style="18" customWidth="1"/>
    <col min="10489" max="10728" width="13.42578125" style="18"/>
    <col min="10729" max="10729" width="4.28515625" style="18" customWidth="1"/>
    <col min="10730" max="10730" width="15.5703125" style="18" customWidth="1"/>
    <col min="10731" max="10731" width="2.7109375" style="18" customWidth="1"/>
    <col min="10732" max="10732" width="12.42578125" style="18" customWidth="1"/>
    <col min="10733" max="10733" width="16" style="18" customWidth="1"/>
    <col min="10734" max="10734" width="11.42578125" style="18" customWidth="1"/>
    <col min="10735" max="10735" width="4.140625" style="18" customWidth="1"/>
    <col min="10736" max="10736" width="4.42578125" style="18" customWidth="1"/>
    <col min="10737" max="10737" width="7.140625" style="18" customWidth="1"/>
    <col min="10738" max="10738" width="2.7109375" style="18" customWidth="1"/>
    <col min="10739" max="10739" width="19.28515625" style="18" customWidth="1"/>
    <col min="10740" max="10740" width="9.5703125" style="18" customWidth="1"/>
    <col min="10741" max="10741" width="7.7109375" style="18" bestFit="1" customWidth="1"/>
    <col min="10742" max="10742" width="11.28515625" style="18" customWidth="1"/>
    <col min="10743" max="10743" width="15.5703125" style="18" bestFit="1" customWidth="1"/>
    <col min="10744" max="10744" width="37.28515625" style="18" customWidth="1"/>
    <col min="10745" max="10984" width="13.42578125" style="18"/>
    <col min="10985" max="10985" width="4.28515625" style="18" customWidth="1"/>
    <col min="10986" max="10986" width="15.5703125" style="18" customWidth="1"/>
    <col min="10987" max="10987" width="2.7109375" style="18" customWidth="1"/>
    <col min="10988" max="10988" width="12.42578125" style="18" customWidth="1"/>
    <col min="10989" max="10989" width="16" style="18" customWidth="1"/>
    <col min="10990" max="10990" width="11.42578125" style="18" customWidth="1"/>
    <col min="10991" max="10991" width="4.140625" style="18" customWidth="1"/>
    <col min="10992" max="10992" width="4.42578125" style="18" customWidth="1"/>
    <col min="10993" max="10993" width="7.140625" style="18" customWidth="1"/>
    <col min="10994" max="10994" width="2.7109375" style="18" customWidth="1"/>
    <col min="10995" max="10995" width="19.28515625" style="18" customWidth="1"/>
    <col min="10996" max="10996" width="9.5703125" style="18" customWidth="1"/>
    <col min="10997" max="10997" width="7.7109375" style="18" bestFit="1" customWidth="1"/>
    <col min="10998" max="10998" width="11.28515625" style="18" customWidth="1"/>
    <col min="10999" max="10999" width="15.5703125" style="18" bestFit="1" customWidth="1"/>
    <col min="11000" max="11000" width="37.28515625" style="18" customWidth="1"/>
    <col min="11001" max="11240" width="13.42578125" style="18"/>
    <col min="11241" max="11241" width="4.28515625" style="18" customWidth="1"/>
    <col min="11242" max="11242" width="15.5703125" style="18" customWidth="1"/>
    <col min="11243" max="11243" width="2.7109375" style="18" customWidth="1"/>
    <col min="11244" max="11244" width="12.42578125" style="18" customWidth="1"/>
    <col min="11245" max="11245" width="16" style="18" customWidth="1"/>
    <col min="11246" max="11246" width="11.42578125" style="18" customWidth="1"/>
    <col min="11247" max="11247" width="4.140625" style="18" customWidth="1"/>
    <col min="11248" max="11248" width="4.42578125" style="18" customWidth="1"/>
    <col min="11249" max="11249" width="7.140625" style="18" customWidth="1"/>
    <col min="11250" max="11250" width="2.7109375" style="18" customWidth="1"/>
    <col min="11251" max="11251" width="19.28515625" style="18" customWidth="1"/>
    <col min="11252" max="11252" width="9.5703125" style="18" customWidth="1"/>
    <col min="11253" max="11253" width="7.7109375" style="18" bestFit="1" customWidth="1"/>
    <col min="11254" max="11254" width="11.28515625" style="18" customWidth="1"/>
    <col min="11255" max="11255" width="15.5703125" style="18" bestFit="1" customWidth="1"/>
    <col min="11256" max="11256" width="37.28515625" style="18" customWidth="1"/>
    <col min="11257" max="11496" width="13.42578125" style="18"/>
    <col min="11497" max="11497" width="4.28515625" style="18" customWidth="1"/>
    <col min="11498" max="11498" width="15.5703125" style="18" customWidth="1"/>
    <col min="11499" max="11499" width="2.7109375" style="18" customWidth="1"/>
    <col min="11500" max="11500" width="12.42578125" style="18" customWidth="1"/>
    <col min="11501" max="11501" width="16" style="18" customWidth="1"/>
    <col min="11502" max="11502" width="11.42578125" style="18" customWidth="1"/>
    <col min="11503" max="11503" width="4.140625" style="18" customWidth="1"/>
    <col min="11504" max="11504" width="4.42578125" style="18" customWidth="1"/>
    <col min="11505" max="11505" width="7.140625" style="18" customWidth="1"/>
    <col min="11506" max="11506" width="2.7109375" style="18" customWidth="1"/>
    <col min="11507" max="11507" width="19.28515625" style="18" customWidth="1"/>
    <col min="11508" max="11508" width="9.5703125" style="18" customWidth="1"/>
    <col min="11509" max="11509" width="7.7109375" style="18" bestFit="1" customWidth="1"/>
    <col min="11510" max="11510" width="11.28515625" style="18" customWidth="1"/>
    <col min="11511" max="11511" width="15.5703125" style="18" bestFit="1" customWidth="1"/>
    <col min="11512" max="11512" width="37.28515625" style="18" customWidth="1"/>
    <col min="11513" max="11752" width="13.42578125" style="18"/>
    <col min="11753" max="11753" width="4.28515625" style="18" customWidth="1"/>
    <col min="11754" max="11754" width="15.5703125" style="18" customWidth="1"/>
    <col min="11755" max="11755" width="2.7109375" style="18" customWidth="1"/>
    <col min="11756" max="11756" width="12.42578125" style="18" customWidth="1"/>
    <col min="11757" max="11757" width="16" style="18" customWidth="1"/>
    <col min="11758" max="11758" width="11.42578125" style="18" customWidth="1"/>
    <col min="11759" max="11759" width="4.140625" style="18" customWidth="1"/>
    <col min="11760" max="11760" width="4.42578125" style="18" customWidth="1"/>
    <col min="11761" max="11761" width="7.140625" style="18" customWidth="1"/>
    <col min="11762" max="11762" width="2.7109375" style="18" customWidth="1"/>
    <col min="11763" max="11763" width="19.28515625" style="18" customWidth="1"/>
    <col min="11764" max="11764" width="9.5703125" style="18" customWidth="1"/>
    <col min="11765" max="11765" width="7.7109375" style="18" bestFit="1" customWidth="1"/>
    <col min="11766" max="11766" width="11.28515625" style="18" customWidth="1"/>
    <col min="11767" max="11767" width="15.5703125" style="18" bestFit="1" customWidth="1"/>
    <col min="11768" max="11768" width="37.28515625" style="18" customWidth="1"/>
    <col min="11769" max="12008" width="13.42578125" style="18"/>
    <col min="12009" max="12009" width="4.28515625" style="18" customWidth="1"/>
    <col min="12010" max="12010" width="15.5703125" style="18" customWidth="1"/>
    <col min="12011" max="12011" width="2.7109375" style="18" customWidth="1"/>
    <col min="12012" max="12012" width="12.42578125" style="18" customWidth="1"/>
    <col min="12013" max="12013" width="16" style="18" customWidth="1"/>
    <col min="12014" max="12014" width="11.42578125" style="18" customWidth="1"/>
    <col min="12015" max="12015" width="4.140625" style="18" customWidth="1"/>
    <col min="12016" max="12016" width="4.42578125" style="18" customWidth="1"/>
    <col min="12017" max="12017" width="7.140625" style="18" customWidth="1"/>
    <col min="12018" max="12018" width="2.7109375" style="18" customWidth="1"/>
    <col min="12019" max="12019" width="19.28515625" style="18" customWidth="1"/>
    <col min="12020" max="12020" width="9.5703125" style="18" customWidth="1"/>
    <col min="12021" max="12021" width="7.7109375" style="18" bestFit="1" customWidth="1"/>
    <col min="12022" max="12022" width="11.28515625" style="18" customWidth="1"/>
    <col min="12023" max="12023" width="15.5703125" style="18" bestFit="1" customWidth="1"/>
    <col min="12024" max="12024" width="37.28515625" style="18" customWidth="1"/>
    <col min="12025" max="12264" width="13.42578125" style="18"/>
    <col min="12265" max="12265" width="4.28515625" style="18" customWidth="1"/>
    <col min="12266" max="12266" width="15.5703125" style="18" customWidth="1"/>
    <col min="12267" max="12267" width="2.7109375" style="18" customWidth="1"/>
    <col min="12268" max="12268" width="12.42578125" style="18" customWidth="1"/>
    <col min="12269" max="12269" width="16" style="18" customWidth="1"/>
    <col min="12270" max="12270" width="11.42578125" style="18" customWidth="1"/>
    <col min="12271" max="12271" width="4.140625" style="18" customWidth="1"/>
    <col min="12272" max="12272" width="4.42578125" style="18" customWidth="1"/>
    <col min="12273" max="12273" width="7.140625" style="18" customWidth="1"/>
    <col min="12274" max="12274" width="2.7109375" style="18" customWidth="1"/>
    <col min="12275" max="12275" width="19.28515625" style="18" customWidth="1"/>
    <col min="12276" max="12276" width="9.5703125" style="18" customWidth="1"/>
    <col min="12277" max="12277" width="7.7109375" style="18" bestFit="1" customWidth="1"/>
    <col min="12278" max="12278" width="11.28515625" style="18" customWidth="1"/>
    <col min="12279" max="12279" width="15.5703125" style="18" bestFit="1" customWidth="1"/>
    <col min="12280" max="12280" width="37.28515625" style="18" customWidth="1"/>
    <col min="12281" max="12520" width="13.42578125" style="18"/>
    <col min="12521" max="12521" width="4.28515625" style="18" customWidth="1"/>
    <col min="12522" max="12522" width="15.5703125" style="18" customWidth="1"/>
    <col min="12523" max="12523" width="2.7109375" style="18" customWidth="1"/>
    <col min="12524" max="12524" width="12.42578125" style="18" customWidth="1"/>
    <col min="12525" max="12525" width="16" style="18" customWidth="1"/>
    <col min="12526" max="12526" width="11.42578125" style="18" customWidth="1"/>
    <col min="12527" max="12527" width="4.140625" style="18" customWidth="1"/>
    <col min="12528" max="12528" width="4.42578125" style="18" customWidth="1"/>
    <col min="12529" max="12529" width="7.140625" style="18" customWidth="1"/>
    <col min="12530" max="12530" width="2.7109375" style="18" customWidth="1"/>
    <col min="12531" max="12531" width="19.28515625" style="18" customWidth="1"/>
    <col min="12532" max="12532" width="9.5703125" style="18" customWidth="1"/>
    <col min="12533" max="12533" width="7.7109375" style="18" bestFit="1" customWidth="1"/>
    <col min="12534" max="12534" width="11.28515625" style="18" customWidth="1"/>
    <col min="12535" max="12535" width="15.5703125" style="18" bestFit="1" customWidth="1"/>
    <col min="12536" max="12536" width="37.28515625" style="18" customWidth="1"/>
    <col min="12537" max="12776" width="13.42578125" style="18"/>
    <col min="12777" max="12777" width="4.28515625" style="18" customWidth="1"/>
    <col min="12778" max="12778" width="15.5703125" style="18" customWidth="1"/>
    <col min="12779" max="12779" width="2.7109375" style="18" customWidth="1"/>
    <col min="12780" max="12780" width="12.42578125" style="18" customWidth="1"/>
    <col min="12781" max="12781" width="16" style="18" customWidth="1"/>
    <col min="12782" max="12782" width="11.42578125" style="18" customWidth="1"/>
    <col min="12783" max="12783" width="4.140625" style="18" customWidth="1"/>
    <col min="12784" max="12784" width="4.42578125" style="18" customWidth="1"/>
    <col min="12785" max="12785" width="7.140625" style="18" customWidth="1"/>
    <col min="12786" max="12786" width="2.7109375" style="18" customWidth="1"/>
    <col min="12787" max="12787" width="19.28515625" style="18" customWidth="1"/>
    <col min="12788" max="12788" width="9.5703125" style="18" customWidth="1"/>
    <col min="12789" max="12789" width="7.7109375" style="18" bestFit="1" customWidth="1"/>
    <col min="12790" max="12790" width="11.28515625" style="18" customWidth="1"/>
    <col min="12791" max="12791" width="15.5703125" style="18" bestFit="1" customWidth="1"/>
    <col min="12792" max="12792" width="37.28515625" style="18" customWidth="1"/>
    <col min="12793" max="13032" width="13.42578125" style="18"/>
    <col min="13033" max="13033" width="4.28515625" style="18" customWidth="1"/>
    <col min="13034" max="13034" width="15.5703125" style="18" customWidth="1"/>
    <col min="13035" max="13035" width="2.7109375" style="18" customWidth="1"/>
    <col min="13036" max="13036" width="12.42578125" style="18" customWidth="1"/>
    <col min="13037" max="13037" width="16" style="18" customWidth="1"/>
    <col min="13038" max="13038" width="11.42578125" style="18" customWidth="1"/>
    <col min="13039" max="13039" width="4.140625" style="18" customWidth="1"/>
    <col min="13040" max="13040" width="4.42578125" style="18" customWidth="1"/>
    <col min="13041" max="13041" width="7.140625" style="18" customWidth="1"/>
    <col min="13042" max="13042" width="2.7109375" style="18" customWidth="1"/>
    <col min="13043" max="13043" width="19.28515625" style="18" customWidth="1"/>
    <col min="13044" max="13044" width="9.5703125" style="18" customWidth="1"/>
    <col min="13045" max="13045" width="7.7109375" style="18" bestFit="1" customWidth="1"/>
    <col min="13046" max="13046" width="11.28515625" style="18" customWidth="1"/>
    <col min="13047" max="13047" width="15.5703125" style="18" bestFit="1" customWidth="1"/>
    <col min="13048" max="13048" width="37.28515625" style="18" customWidth="1"/>
    <col min="13049" max="13288" width="13.42578125" style="18"/>
    <col min="13289" max="13289" width="4.28515625" style="18" customWidth="1"/>
    <col min="13290" max="13290" width="15.5703125" style="18" customWidth="1"/>
    <col min="13291" max="13291" width="2.7109375" style="18" customWidth="1"/>
    <col min="13292" max="13292" width="12.42578125" style="18" customWidth="1"/>
    <col min="13293" max="13293" width="16" style="18" customWidth="1"/>
    <col min="13294" max="13294" width="11.42578125" style="18" customWidth="1"/>
    <col min="13295" max="13295" width="4.140625" style="18" customWidth="1"/>
    <col min="13296" max="13296" width="4.42578125" style="18" customWidth="1"/>
    <col min="13297" max="13297" width="7.140625" style="18" customWidth="1"/>
    <col min="13298" max="13298" width="2.7109375" style="18" customWidth="1"/>
    <col min="13299" max="13299" width="19.28515625" style="18" customWidth="1"/>
    <col min="13300" max="13300" width="9.5703125" style="18" customWidth="1"/>
    <col min="13301" max="13301" width="7.7109375" style="18" bestFit="1" customWidth="1"/>
    <col min="13302" max="13302" width="11.28515625" style="18" customWidth="1"/>
    <col min="13303" max="13303" width="15.5703125" style="18" bestFit="1" customWidth="1"/>
    <col min="13304" max="13304" width="37.28515625" style="18" customWidth="1"/>
    <col min="13305" max="13544" width="13.42578125" style="18"/>
    <col min="13545" max="13545" width="4.28515625" style="18" customWidth="1"/>
    <col min="13546" max="13546" width="15.5703125" style="18" customWidth="1"/>
    <col min="13547" max="13547" width="2.7109375" style="18" customWidth="1"/>
    <col min="13548" max="13548" width="12.42578125" style="18" customWidth="1"/>
    <col min="13549" max="13549" width="16" style="18" customWidth="1"/>
    <col min="13550" max="13550" width="11.42578125" style="18" customWidth="1"/>
    <col min="13551" max="13551" width="4.140625" style="18" customWidth="1"/>
    <col min="13552" max="13552" width="4.42578125" style="18" customWidth="1"/>
    <col min="13553" max="13553" width="7.140625" style="18" customWidth="1"/>
    <col min="13554" max="13554" width="2.7109375" style="18" customWidth="1"/>
    <col min="13555" max="13555" width="19.28515625" style="18" customWidth="1"/>
    <col min="13556" max="13556" width="9.5703125" style="18" customWidth="1"/>
    <col min="13557" max="13557" width="7.7109375" style="18" bestFit="1" customWidth="1"/>
    <col min="13558" max="13558" width="11.28515625" style="18" customWidth="1"/>
    <col min="13559" max="13559" width="15.5703125" style="18" bestFit="1" customWidth="1"/>
    <col min="13560" max="13560" width="37.28515625" style="18" customWidth="1"/>
    <col min="13561" max="13800" width="13.42578125" style="18"/>
    <col min="13801" max="13801" width="4.28515625" style="18" customWidth="1"/>
    <col min="13802" max="13802" width="15.5703125" style="18" customWidth="1"/>
    <col min="13803" max="13803" width="2.7109375" style="18" customWidth="1"/>
    <col min="13804" max="13804" width="12.42578125" style="18" customWidth="1"/>
    <col min="13805" max="13805" width="16" style="18" customWidth="1"/>
    <col min="13806" max="13806" width="11.42578125" style="18" customWidth="1"/>
    <col min="13807" max="13807" width="4.140625" style="18" customWidth="1"/>
    <col min="13808" max="13808" width="4.42578125" style="18" customWidth="1"/>
    <col min="13809" max="13809" width="7.140625" style="18" customWidth="1"/>
    <col min="13810" max="13810" width="2.7109375" style="18" customWidth="1"/>
    <col min="13811" max="13811" width="19.28515625" style="18" customWidth="1"/>
    <col min="13812" max="13812" width="9.5703125" style="18" customWidth="1"/>
    <col min="13813" max="13813" width="7.7109375" style="18" bestFit="1" customWidth="1"/>
    <col min="13814" max="13814" width="11.28515625" style="18" customWidth="1"/>
    <col min="13815" max="13815" width="15.5703125" style="18" bestFit="1" customWidth="1"/>
    <col min="13816" max="13816" width="37.28515625" style="18" customWidth="1"/>
    <col min="13817" max="14056" width="13.42578125" style="18"/>
    <col min="14057" max="14057" width="4.28515625" style="18" customWidth="1"/>
    <col min="14058" max="14058" width="15.5703125" style="18" customWidth="1"/>
    <col min="14059" max="14059" width="2.7109375" style="18" customWidth="1"/>
    <col min="14060" max="14060" width="12.42578125" style="18" customWidth="1"/>
    <col min="14061" max="14061" width="16" style="18" customWidth="1"/>
    <col min="14062" max="14062" width="11.42578125" style="18" customWidth="1"/>
    <col min="14063" max="14063" width="4.140625" style="18" customWidth="1"/>
    <col min="14064" max="14064" width="4.42578125" style="18" customWidth="1"/>
    <col min="14065" max="14065" width="7.140625" style="18" customWidth="1"/>
    <col min="14066" max="14066" width="2.7109375" style="18" customWidth="1"/>
    <col min="14067" max="14067" width="19.28515625" style="18" customWidth="1"/>
    <col min="14068" max="14068" width="9.5703125" style="18" customWidth="1"/>
    <col min="14069" max="14069" width="7.7109375" style="18" bestFit="1" customWidth="1"/>
    <col min="14070" max="14070" width="11.28515625" style="18" customWidth="1"/>
    <col min="14071" max="14071" width="15.5703125" style="18" bestFit="1" customWidth="1"/>
    <col min="14072" max="14072" width="37.28515625" style="18" customWidth="1"/>
    <col min="14073" max="14312" width="13.42578125" style="18"/>
    <col min="14313" max="14313" width="4.28515625" style="18" customWidth="1"/>
    <col min="14314" max="14314" width="15.5703125" style="18" customWidth="1"/>
    <col min="14315" max="14315" width="2.7109375" style="18" customWidth="1"/>
    <col min="14316" max="14316" width="12.42578125" style="18" customWidth="1"/>
    <col min="14317" max="14317" width="16" style="18" customWidth="1"/>
    <col min="14318" max="14318" width="11.42578125" style="18" customWidth="1"/>
    <col min="14319" max="14319" width="4.140625" style="18" customWidth="1"/>
    <col min="14320" max="14320" width="4.42578125" style="18" customWidth="1"/>
    <col min="14321" max="14321" width="7.140625" style="18" customWidth="1"/>
    <col min="14322" max="14322" width="2.7109375" style="18" customWidth="1"/>
    <col min="14323" max="14323" width="19.28515625" style="18" customWidth="1"/>
    <col min="14324" max="14324" width="9.5703125" style="18" customWidth="1"/>
    <col min="14325" max="14325" width="7.7109375" style="18" bestFit="1" customWidth="1"/>
    <col min="14326" max="14326" width="11.28515625" style="18" customWidth="1"/>
    <col min="14327" max="14327" width="15.5703125" style="18" bestFit="1" customWidth="1"/>
    <col min="14328" max="14328" width="37.28515625" style="18" customWidth="1"/>
    <col min="14329" max="14568" width="13.42578125" style="18"/>
    <col min="14569" max="14569" width="4.28515625" style="18" customWidth="1"/>
    <col min="14570" max="14570" width="15.5703125" style="18" customWidth="1"/>
    <col min="14571" max="14571" width="2.7109375" style="18" customWidth="1"/>
    <col min="14572" max="14572" width="12.42578125" style="18" customWidth="1"/>
    <col min="14573" max="14573" width="16" style="18" customWidth="1"/>
    <col min="14574" max="14574" width="11.42578125" style="18" customWidth="1"/>
    <col min="14575" max="14575" width="4.140625" style="18" customWidth="1"/>
    <col min="14576" max="14576" width="4.42578125" style="18" customWidth="1"/>
    <col min="14577" max="14577" width="7.140625" style="18" customWidth="1"/>
    <col min="14578" max="14578" width="2.7109375" style="18" customWidth="1"/>
    <col min="14579" max="14579" width="19.28515625" style="18" customWidth="1"/>
    <col min="14580" max="14580" width="9.5703125" style="18" customWidth="1"/>
    <col min="14581" max="14581" width="7.7109375" style="18" bestFit="1" customWidth="1"/>
    <col min="14582" max="14582" width="11.28515625" style="18" customWidth="1"/>
    <col min="14583" max="14583" width="15.5703125" style="18" bestFit="1" customWidth="1"/>
    <col min="14584" max="14584" width="37.28515625" style="18" customWidth="1"/>
    <col min="14585" max="14824" width="13.42578125" style="18"/>
    <col min="14825" max="14825" width="4.28515625" style="18" customWidth="1"/>
    <col min="14826" max="14826" width="15.5703125" style="18" customWidth="1"/>
    <col min="14827" max="14827" width="2.7109375" style="18" customWidth="1"/>
    <col min="14828" max="14828" width="12.42578125" style="18" customWidth="1"/>
    <col min="14829" max="14829" width="16" style="18" customWidth="1"/>
    <col min="14830" max="14830" width="11.42578125" style="18" customWidth="1"/>
    <col min="14831" max="14831" width="4.140625" style="18" customWidth="1"/>
    <col min="14832" max="14832" width="4.42578125" style="18" customWidth="1"/>
    <col min="14833" max="14833" width="7.140625" style="18" customWidth="1"/>
    <col min="14834" max="14834" width="2.7109375" style="18" customWidth="1"/>
    <col min="14835" max="14835" width="19.28515625" style="18" customWidth="1"/>
    <col min="14836" max="14836" width="9.5703125" style="18" customWidth="1"/>
    <col min="14837" max="14837" width="7.7109375" style="18" bestFit="1" customWidth="1"/>
    <col min="14838" max="14838" width="11.28515625" style="18" customWidth="1"/>
    <col min="14839" max="14839" width="15.5703125" style="18" bestFit="1" customWidth="1"/>
    <col min="14840" max="14840" width="37.28515625" style="18" customWidth="1"/>
    <col min="14841" max="15080" width="13.42578125" style="18"/>
    <col min="15081" max="15081" width="4.28515625" style="18" customWidth="1"/>
    <col min="15082" max="15082" width="15.5703125" style="18" customWidth="1"/>
    <col min="15083" max="15083" width="2.7109375" style="18" customWidth="1"/>
    <col min="15084" max="15084" width="12.42578125" style="18" customWidth="1"/>
    <col min="15085" max="15085" width="16" style="18" customWidth="1"/>
    <col min="15086" max="15086" width="11.42578125" style="18" customWidth="1"/>
    <col min="15087" max="15087" width="4.140625" style="18" customWidth="1"/>
    <col min="15088" max="15088" width="4.42578125" style="18" customWidth="1"/>
    <col min="15089" max="15089" width="7.140625" style="18" customWidth="1"/>
    <col min="15090" max="15090" width="2.7109375" style="18" customWidth="1"/>
    <col min="15091" max="15091" width="19.28515625" style="18" customWidth="1"/>
    <col min="15092" max="15092" width="9.5703125" style="18" customWidth="1"/>
    <col min="15093" max="15093" width="7.7109375" style="18" bestFit="1" customWidth="1"/>
    <col min="15094" max="15094" width="11.28515625" style="18" customWidth="1"/>
    <col min="15095" max="15095" width="15.5703125" style="18" bestFit="1" customWidth="1"/>
    <col min="15096" max="15096" width="37.28515625" style="18" customWidth="1"/>
    <col min="15097" max="15336" width="13.42578125" style="18"/>
    <col min="15337" max="15337" width="4.28515625" style="18" customWidth="1"/>
    <col min="15338" max="15338" width="15.5703125" style="18" customWidth="1"/>
    <col min="15339" max="15339" width="2.7109375" style="18" customWidth="1"/>
    <col min="15340" max="15340" width="12.42578125" style="18" customWidth="1"/>
    <col min="15341" max="15341" width="16" style="18" customWidth="1"/>
    <col min="15342" max="15342" width="11.42578125" style="18" customWidth="1"/>
    <col min="15343" max="15343" width="4.140625" style="18" customWidth="1"/>
    <col min="15344" max="15344" width="4.42578125" style="18" customWidth="1"/>
    <col min="15345" max="15345" width="7.140625" style="18" customWidth="1"/>
    <col min="15346" max="15346" width="2.7109375" style="18" customWidth="1"/>
    <col min="15347" max="15347" width="19.28515625" style="18" customWidth="1"/>
    <col min="15348" max="15348" width="9.5703125" style="18" customWidth="1"/>
    <col min="15349" max="15349" width="7.7109375" style="18" bestFit="1" customWidth="1"/>
    <col min="15350" max="15350" width="11.28515625" style="18" customWidth="1"/>
    <col min="15351" max="15351" width="15.5703125" style="18" bestFit="1" customWidth="1"/>
    <col min="15352" max="15352" width="37.28515625" style="18" customWidth="1"/>
    <col min="15353" max="15592" width="13.42578125" style="18"/>
    <col min="15593" max="15593" width="4.28515625" style="18" customWidth="1"/>
    <col min="15594" max="15594" width="15.5703125" style="18" customWidth="1"/>
    <col min="15595" max="15595" width="2.7109375" style="18" customWidth="1"/>
    <col min="15596" max="15596" width="12.42578125" style="18" customWidth="1"/>
    <col min="15597" max="15597" width="16" style="18" customWidth="1"/>
    <col min="15598" max="15598" width="11.42578125" style="18" customWidth="1"/>
    <col min="15599" max="15599" width="4.140625" style="18" customWidth="1"/>
    <col min="15600" max="15600" width="4.42578125" style="18" customWidth="1"/>
    <col min="15601" max="15601" width="7.140625" style="18" customWidth="1"/>
    <col min="15602" max="15602" width="2.7109375" style="18" customWidth="1"/>
    <col min="15603" max="15603" width="19.28515625" style="18" customWidth="1"/>
    <col min="15604" max="15604" width="9.5703125" style="18" customWidth="1"/>
    <col min="15605" max="15605" width="7.7109375" style="18" bestFit="1" customWidth="1"/>
    <col min="15606" max="15606" width="11.28515625" style="18" customWidth="1"/>
    <col min="15607" max="15607" width="15.5703125" style="18" bestFit="1" customWidth="1"/>
    <col min="15608" max="15608" width="37.28515625" style="18" customWidth="1"/>
    <col min="15609" max="16384" width="13.42578125" style="18"/>
  </cols>
  <sheetData>
    <row r="1" spans="1:10" ht="30.75" customHeight="1" x14ac:dyDescent="0.35">
      <c r="A1" s="23" t="s">
        <v>2466</v>
      </c>
      <c r="B1" s="23"/>
      <c r="C1" s="19"/>
      <c r="D1" s="270"/>
      <c r="E1" s="36" t="str">
        <f>①申請書!E10</f>
        <v>該当なし</v>
      </c>
      <c r="F1" s="36"/>
      <c r="G1" s="36"/>
      <c r="H1" s="36"/>
      <c r="I1" s="36"/>
      <c r="J1" s="36"/>
    </row>
    <row r="2" spans="1:10" ht="14.25" customHeight="1" x14ac:dyDescent="0.35">
      <c r="A2" s="21" t="s">
        <v>3554</v>
      </c>
      <c r="B2" s="271"/>
    </row>
    <row r="3" spans="1:10" ht="14.1" customHeight="1" x14ac:dyDescent="0.35">
      <c r="A3" s="271"/>
      <c r="B3" s="271"/>
      <c r="E3" s="18"/>
      <c r="F3" s="18"/>
    </row>
    <row r="4" spans="1:10" s="21" customFormat="1" ht="69.75" thickBot="1" x14ac:dyDescent="0.4">
      <c r="A4" s="272" t="s">
        <v>1277</v>
      </c>
      <c r="B4" s="25" t="s">
        <v>3549</v>
      </c>
      <c r="C4" s="24" t="s">
        <v>1279</v>
      </c>
      <c r="D4" s="24" t="s">
        <v>1278</v>
      </c>
      <c r="E4" s="273" t="s">
        <v>3550</v>
      </c>
      <c r="F4" s="273" t="s">
        <v>2428</v>
      </c>
      <c r="G4" s="25" t="s">
        <v>1680</v>
      </c>
    </row>
    <row r="5" spans="1:10" ht="23.25" customHeight="1" x14ac:dyDescent="0.35">
      <c r="A5" s="274"/>
      <c r="B5" s="275" t="s">
        <v>1280</v>
      </c>
      <c r="C5" s="276" t="str">
        <f>IF(①申請書!E21="該当なし","",①申請書!E21)</f>
        <v/>
      </c>
      <c r="D5" s="276" t="str">
        <f>IF(①申請書!E10="該当なし","",①申請書!E10)</f>
        <v/>
      </c>
      <c r="E5" s="154"/>
      <c r="F5" s="277"/>
      <c r="G5" s="289"/>
    </row>
    <row r="6" spans="1:10" s="282" customFormat="1" ht="23.25" customHeight="1" x14ac:dyDescent="0.35">
      <c r="A6" s="278">
        <v>1</v>
      </c>
      <c r="B6" s="279"/>
      <c r="C6" s="26"/>
      <c r="D6" s="26"/>
      <c r="E6" s="26"/>
      <c r="F6" s="280"/>
      <c r="G6" s="290"/>
      <c r="I6" s="291"/>
    </row>
    <row r="7" spans="1:10" s="282" customFormat="1" ht="23.25" customHeight="1" x14ac:dyDescent="0.35">
      <c r="A7" s="278">
        <f>A6+1</f>
        <v>2</v>
      </c>
      <c r="B7" s="287"/>
      <c r="C7" s="288"/>
      <c r="D7" s="288"/>
      <c r="E7" s="288"/>
      <c r="F7" s="281"/>
      <c r="G7" s="290"/>
      <c r="I7" s="291"/>
    </row>
    <row r="8" spans="1:10" s="282" customFormat="1" ht="23.25" customHeight="1" x14ac:dyDescent="0.35">
      <c r="A8" s="278">
        <f t="shared" ref="A8:A26" si="0">A7+1</f>
        <v>3</v>
      </c>
      <c r="B8" s="279"/>
      <c r="C8" s="26"/>
      <c r="D8" s="26"/>
      <c r="E8" s="26"/>
      <c r="F8" s="280"/>
      <c r="G8" s="290"/>
    </row>
    <row r="9" spans="1:10" s="282" customFormat="1" ht="23.25" customHeight="1" x14ac:dyDescent="0.35">
      <c r="A9" s="278">
        <f t="shared" si="0"/>
        <v>4</v>
      </c>
      <c r="B9" s="279"/>
      <c r="C9" s="26"/>
      <c r="D9" s="26"/>
      <c r="E9" s="26"/>
      <c r="F9" s="280"/>
      <c r="G9" s="290"/>
    </row>
    <row r="10" spans="1:10" s="282" customFormat="1" ht="23.25" customHeight="1" x14ac:dyDescent="0.35">
      <c r="A10" s="278">
        <f t="shared" si="0"/>
        <v>5</v>
      </c>
      <c r="B10" s="279"/>
      <c r="C10" s="26"/>
      <c r="D10" s="26"/>
      <c r="E10" s="26"/>
      <c r="F10" s="280"/>
      <c r="G10" s="290"/>
    </row>
    <row r="11" spans="1:10" s="282" customFormat="1" ht="23.25" customHeight="1" x14ac:dyDescent="0.35">
      <c r="A11" s="278">
        <f t="shared" si="0"/>
        <v>6</v>
      </c>
      <c r="B11" s="279"/>
      <c r="C11" s="26"/>
      <c r="D11" s="26"/>
      <c r="E11" s="26"/>
      <c r="F11" s="280"/>
      <c r="G11" s="290"/>
    </row>
    <row r="12" spans="1:10" s="282" customFormat="1" ht="23.25" customHeight="1" x14ac:dyDescent="0.35">
      <c r="A12" s="278">
        <f t="shared" si="0"/>
        <v>7</v>
      </c>
      <c r="B12" s="279"/>
      <c r="C12" s="26"/>
      <c r="D12" s="26"/>
      <c r="E12" s="26"/>
      <c r="F12" s="280"/>
      <c r="G12" s="290"/>
    </row>
    <row r="13" spans="1:10" s="282" customFormat="1" ht="23.25" customHeight="1" x14ac:dyDescent="0.35">
      <c r="A13" s="278">
        <f t="shared" si="0"/>
        <v>8</v>
      </c>
      <c r="B13" s="279"/>
      <c r="C13" s="26"/>
      <c r="D13" s="26"/>
      <c r="E13" s="26"/>
      <c r="F13" s="280"/>
      <c r="G13" s="290"/>
    </row>
    <row r="14" spans="1:10" s="282" customFormat="1" ht="23.25" customHeight="1" x14ac:dyDescent="0.35">
      <c r="A14" s="278">
        <f t="shared" si="0"/>
        <v>9</v>
      </c>
      <c r="B14" s="279"/>
      <c r="C14" s="26"/>
      <c r="D14" s="26"/>
      <c r="E14" s="26"/>
      <c r="F14" s="280"/>
      <c r="G14" s="290"/>
    </row>
    <row r="15" spans="1:10" s="282" customFormat="1" ht="23.25" customHeight="1" x14ac:dyDescent="0.35">
      <c r="A15" s="278">
        <f t="shared" si="0"/>
        <v>10</v>
      </c>
      <c r="B15" s="279"/>
      <c r="C15" s="26"/>
      <c r="D15" s="26"/>
      <c r="E15" s="26"/>
      <c r="F15" s="280"/>
      <c r="G15" s="290"/>
    </row>
    <row r="16" spans="1:10" s="282" customFormat="1" ht="23.25" customHeight="1" x14ac:dyDescent="0.35">
      <c r="A16" s="278">
        <f t="shared" si="0"/>
        <v>11</v>
      </c>
      <c r="B16" s="279"/>
      <c r="C16" s="26"/>
      <c r="D16" s="26"/>
      <c r="E16" s="26"/>
      <c r="F16" s="280"/>
      <c r="G16" s="290"/>
    </row>
    <row r="17" spans="1:7" s="282" customFormat="1" ht="23.25" customHeight="1" x14ac:dyDescent="0.35">
      <c r="A17" s="278">
        <f t="shared" si="0"/>
        <v>12</v>
      </c>
      <c r="B17" s="279"/>
      <c r="C17" s="26"/>
      <c r="D17" s="26"/>
      <c r="E17" s="26"/>
      <c r="F17" s="280"/>
      <c r="G17" s="290"/>
    </row>
    <row r="18" spans="1:7" s="282" customFormat="1" ht="23.25" customHeight="1" x14ac:dyDescent="0.35">
      <c r="A18" s="278">
        <f t="shared" si="0"/>
        <v>13</v>
      </c>
      <c r="B18" s="279"/>
      <c r="C18" s="26"/>
      <c r="D18" s="26"/>
      <c r="E18" s="26"/>
      <c r="F18" s="280"/>
      <c r="G18" s="290"/>
    </row>
    <row r="19" spans="1:7" s="282" customFormat="1" ht="23.25" customHeight="1" x14ac:dyDescent="0.35">
      <c r="A19" s="278">
        <f t="shared" si="0"/>
        <v>14</v>
      </c>
      <c r="B19" s="279"/>
      <c r="C19" s="26"/>
      <c r="D19" s="26"/>
      <c r="E19" s="26"/>
      <c r="F19" s="280"/>
      <c r="G19" s="290"/>
    </row>
    <row r="20" spans="1:7" s="282" customFormat="1" ht="23.25" customHeight="1" x14ac:dyDescent="0.35">
      <c r="A20" s="278">
        <f t="shared" si="0"/>
        <v>15</v>
      </c>
      <c r="B20" s="279"/>
      <c r="C20" s="26"/>
      <c r="D20" s="26"/>
      <c r="E20" s="26"/>
      <c r="F20" s="280"/>
      <c r="G20" s="290"/>
    </row>
    <row r="21" spans="1:7" s="282" customFormat="1" ht="23.25" customHeight="1" x14ac:dyDescent="0.35">
      <c r="A21" s="278">
        <f t="shared" si="0"/>
        <v>16</v>
      </c>
      <c r="B21" s="279"/>
      <c r="C21" s="26"/>
      <c r="D21" s="26"/>
      <c r="E21" s="26"/>
      <c r="F21" s="280"/>
      <c r="G21" s="290"/>
    </row>
    <row r="22" spans="1:7" s="282" customFormat="1" ht="23.25" customHeight="1" x14ac:dyDescent="0.35">
      <c r="A22" s="278">
        <f t="shared" si="0"/>
        <v>17</v>
      </c>
      <c r="B22" s="279"/>
      <c r="C22" s="26"/>
      <c r="D22" s="26"/>
      <c r="E22" s="26"/>
      <c r="F22" s="280"/>
      <c r="G22" s="290"/>
    </row>
    <row r="23" spans="1:7" s="282" customFormat="1" ht="23.25" customHeight="1" x14ac:dyDescent="0.35">
      <c r="A23" s="278">
        <f t="shared" si="0"/>
        <v>18</v>
      </c>
      <c r="B23" s="279"/>
      <c r="C23" s="26"/>
      <c r="D23" s="26"/>
      <c r="E23" s="26"/>
      <c r="F23" s="280"/>
      <c r="G23" s="290"/>
    </row>
    <row r="24" spans="1:7" s="282" customFormat="1" ht="23.25" customHeight="1" x14ac:dyDescent="0.35">
      <c r="A24" s="278">
        <f t="shared" si="0"/>
        <v>19</v>
      </c>
      <c r="B24" s="279"/>
      <c r="C24" s="26"/>
      <c r="D24" s="26"/>
      <c r="E24" s="26"/>
      <c r="F24" s="280"/>
      <c r="G24" s="290"/>
    </row>
    <row r="25" spans="1:7" s="282" customFormat="1" ht="23.25" customHeight="1" x14ac:dyDescent="0.35">
      <c r="A25" s="278">
        <f t="shared" si="0"/>
        <v>20</v>
      </c>
      <c r="B25" s="279"/>
      <c r="C25" s="26"/>
      <c r="D25" s="26"/>
      <c r="E25" s="26"/>
      <c r="F25" s="280"/>
      <c r="G25" s="290"/>
    </row>
    <row r="26" spans="1:7" s="282" customFormat="1" ht="23.25" customHeight="1" x14ac:dyDescent="0.35">
      <c r="A26" s="278">
        <f t="shared" si="0"/>
        <v>21</v>
      </c>
      <c r="B26" s="279"/>
      <c r="C26" s="26"/>
      <c r="D26" s="26"/>
      <c r="E26" s="26"/>
      <c r="F26" s="280"/>
      <c r="G26" s="290"/>
    </row>
    <row r="27" spans="1:7" s="282" customFormat="1" ht="23.25" customHeight="1" x14ac:dyDescent="0.35">
      <c r="A27" s="278">
        <f>A26+1</f>
        <v>22</v>
      </c>
      <c r="B27" s="279"/>
      <c r="C27" s="26"/>
      <c r="D27" s="26"/>
      <c r="E27" s="26"/>
      <c r="F27" s="280"/>
      <c r="G27" s="290"/>
    </row>
    <row r="28" spans="1:7" s="282" customFormat="1" ht="23.25" customHeight="1" x14ac:dyDescent="0.35">
      <c r="A28" s="278">
        <f t="shared" ref="A28:A91" si="1">A27+1</f>
        <v>23</v>
      </c>
      <c r="B28" s="279"/>
      <c r="C28" s="26"/>
      <c r="D28" s="26"/>
      <c r="E28" s="26"/>
      <c r="F28" s="280"/>
      <c r="G28" s="290"/>
    </row>
    <row r="29" spans="1:7" s="282" customFormat="1" ht="23.25" customHeight="1" x14ac:dyDescent="0.35">
      <c r="A29" s="278">
        <f t="shared" si="1"/>
        <v>24</v>
      </c>
      <c r="B29" s="279"/>
      <c r="C29" s="26"/>
      <c r="D29" s="26"/>
      <c r="E29" s="26"/>
      <c r="F29" s="280"/>
      <c r="G29" s="290"/>
    </row>
    <row r="30" spans="1:7" s="282" customFormat="1" ht="23.25" customHeight="1" x14ac:dyDescent="0.35">
      <c r="A30" s="278">
        <f t="shared" si="1"/>
        <v>25</v>
      </c>
      <c r="B30" s="279"/>
      <c r="C30" s="26"/>
      <c r="D30" s="26"/>
      <c r="E30" s="26"/>
      <c r="F30" s="280"/>
      <c r="G30" s="290"/>
    </row>
    <row r="31" spans="1:7" s="282" customFormat="1" ht="23.25" customHeight="1" x14ac:dyDescent="0.35">
      <c r="A31" s="278">
        <f t="shared" si="1"/>
        <v>26</v>
      </c>
      <c r="B31" s="279"/>
      <c r="C31" s="26"/>
      <c r="D31" s="26"/>
      <c r="E31" s="26"/>
      <c r="F31" s="280"/>
      <c r="G31" s="290"/>
    </row>
    <row r="32" spans="1:7" s="282" customFormat="1" ht="23.25" customHeight="1" x14ac:dyDescent="0.35">
      <c r="A32" s="278">
        <f t="shared" si="1"/>
        <v>27</v>
      </c>
      <c r="B32" s="279"/>
      <c r="C32" s="26"/>
      <c r="D32" s="26"/>
      <c r="E32" s="26"/>
      <c r="F32" s="280"/>
      <c r="G32" s="290"/>
    </row>
    <row r="33" spans="1:7" s="282" customFormat="1" ht="23.25" customHeight="1" x14ac:dyDescent="0.35">
      <c r="A33" s="278">
        <f t="shared" si="1"/>
        <v>28</v>
      </c>
      <c r="B33" s="279"/>
      <c r="C33" s="26"/>
      <c r="D33" s="26"/>
      <c r="E33" s="26"/>
      <c r="F33" s="280"/>
      <c r="G33" s="290"/>
    </row>
    <row r="34" spans="1:7" s="282" customFormat="1" ht="23.25" customHeight="1" x14ac:dyDescent="0.35">
      <c r="A34" s="278">
        <f t="shared" si="1"/>
        <v>29</v>
      </c>
      <c r="B34" s="279"/>
      <c r="C34" s="26"/>
      <c r="D34" s="26"/>
      <c r="E34" s="26"/>
      <c r="F34" s="280"/>
      <c r="G34" s="290"/>
    </row>
    <row r="35" spans="1:7" s="282" customFormat="1" ht="23.25" customHeight="1" x14ac:dyDescent="0.35">
      <c r="A35" s="278">
        <f t="shared" si="1"/>
        <v>30</v>
      </c>
      <c r="B35" s="279"/>
      <c r="C35" s="26"/>
      <c r="D35" s="26"/>
      <c r="E35" s="26"/>
      <c r="F35" s="280"/>
      <c r="G35" s="290"/>
    </row>
    <row r="36" spans="1:7" s="282" customFormat="1" ht="23.25" customHeight="1" x14ac:dyDescent="0.35">
      <c r="A36" s="278">
        <f t="shared" si="1"/>
        <v>31</v>
      </c>
      <c r="B36" s="279"/>
      <c r="C36" s="26"/>
      <c r="D36" s="26"/>
      <c r="E36" s="26"/>
      <c r="F36" s="280"/>
      <c r="G36" s="290"/>
    </row>
    <row r="37" spans="1:7" s="282" customFormat="1" ht="23.25" customHeight="1" x14ac:dyDescent="0.35">
      <c r="A37" s="278">
        <f t="shared" si="1"/>
        <v>32</v>
      </c>
      <c r="B37" s="279"/>
      <c r="C37" s="26"/>
      <c r="D37" s="26"/>
      <c r="E37" s="26"/>
      <c r="F37" s="280"/>
      <c r="G37" s="290"/>
    </row>
    <row r="38" spans="1:7" s="282" customFormat="1" ht="23.25" customHeight="1" x14ac:dyDescent="0.35">
      <c r="A38" s="278">
        <f t="shared" si="1"/>
        <v>33</v>
      </c>
      <c r="B38" s="279"/>
      <c r="C38" s="26"/>
      <c r="D38" s="26"/>
      <c r="E38" s="26"/>
      <c r="F38" s="280"/>
      <c r="G38" s="290"/>
    </row>
    <row r="39" spans="1:7" s="282" customFormat="1" ht="23.25" customHeight="1" x14ac:dyDescent="0.35">
      <c r="A39" s="278">
        <f t="shared" si="1"/>
        <v>34</v>
      </c>
      <c r="B39" s="279"/>
      <c r="C39" s="26"/>
      <c r="D39" s="26"/>
      <c r="E39" s="26"/>
      <c r="F39" s="280"/>
      <c r="G39" s="290"/>
    </row>
    <row r="40" spans="1:7" s="282" customFormat="1" ht="23.25" customHeight="1" x14ac:dyDescent="0.35">
      <c r="A40" s="278">
        <f t="shared" si="1"/>
        <v>35</v>
      </c>
      <c r="B40" s="279"/>
      <c r="C40" s="26"/>
      <c r="D40" s="26"/>
      <c r="E40" s="26"/>
      <c r="F40" s="280"/>
      <c r="G40" s="290"/>
    </row>
    <row r="41" spans="1:7" s="282" customFormat="1" ht="23.25" customHeight="1" x14ac:dyDescent="0.35">
      <c r="A41" s="278">
        <f t="shared" si="1"/>
        <v>36</v>
      </c>
      <c r="B41" s="279"/>
      <c r="C41" s="26"/>
      <c r="D41" s="26"/>
      <c r="E41" s="26"/>
      <c r="F41" s="280"/>
      <c r="G41" s="290"/>
    </row>
    <row r="42" spans="1:7" s="282" customFormat="1" ht="23.25" customHeight="1" x14ac:dyDescent="0.35">
      <c r="A42" s="278">
        <f t="shared" si="1"/>
        <v>37</v>
      </c>
      <c r="B42" s="279"/>
      <c r="C42" s="26"/>
      <c r="D42" s="26"/>
      <c r="E42" s="26"/>
      <c r="F42" s="280"/>
      <c r="G42" s="290"/>
    </row>
    <row r="43" spans="1:7" s="282" customFormat="1" ht="23.25" customHeight="1" x14ac:dyDescent="0.35">
      <c r="A43" s="278">
        <f t="shared" si="1"/>
        <v>38</v>
      </c>
      <c r="B43" s="279"/>
      <c r="C43" s="26"/>
      <c r="D43" s="26"/>
      <c r="E43" s="26"/>
      <c r="F43" s="280"/>
      <c r="G43" s="290"/>
    </row>
    <row r="44" spans="1:7" s="282" customFormat="1" ht="23.25" customHeight="1" x14ac:dyDescent="0.35">
      <c r="A44" s="278">
        <f t="shared" si="1"/>
        <v>39</v>
      </c>
      <c r="B44" s="279"/>
      <c r="C44" s="26"/>
      <c r="D44" s="26"/>
      <c r="E44" s="26"/>
      <c r="F44" s="280"/>
      <c r="G44" s="290"/>
    </row>
    <row r="45" spans="1:7" s="282" customFormat="1" ht="23.25" customHeight="1" x14ac:dyDescent="0.35">
      <c r="A45" s="278">
        <f t="shared" si="1"/>
        <v>40</v>
      </c>
      <c r="B45" s="279"/>
      <c r="C45" s="26"/>
      <c r="D45" s="26"/>
      <c r="E45" s="26"/>
      <c r="F45" s="280"/>
      <c r="G45" s="290"/>
    </row>
    <row r="46" spans="1:7" s="282" customFormat="1" ht="23.25" customHeight="1" x14ac:dyDescent="0.35">
      <c r="A46" s="278">
        <f t="shared" si="1"/>
        <v>41</v>
      </c>
      <c r="B46" s="279"/>
      <c r="C46" s="26"/>
      <c r="D46" s="26"/>
      <c r="E46" s="26"/>
      <c r="F46" s="280"/>
      <c r="G46" s="290"/>
    </row>
    <row r="47" spans="1:7" s="282" customFormat="1" ht="23.25" customHeight="1" x14ac:dyDescent="0.35">
      <c r="A47" s="278">
        <f t="shared" si="1"/>
        <v>42</v>
      </c>
      <c r="B47" s="279"/>
      <c r="C47" s="26"/>
      <c r="D47" s="26"/>
      <c r="E47" s="26"/>
      <c r="F47" s="280"/>
      <c r="G47" s="290"/>
    </row>
    <row r="48" spans="1:7" s="282" customFormat="1" ht="23.25" customHeight="1" x14ac:dyDescent="0.35">
      <c r="A48" s="278">
        <f t="shared" si="1"/>
        <v>43</v>
      </c>
      <c r="B48" s="279"/>
      <c r="C48" s="26"/>
      <c r="D48" s="26"/>
      <c r="E48" s="26"/>
      <c r="F48" s="280"/>
      <c r="G48" s="290"/>
    </row>
    <row r="49" spans="1:7" s="282" customFormat="1" ht="23.25" customHeight="1" x14ac:dyDescent="0.35">
      <c r="A49" s="278">
        <f t="shared" si="1"/>
        <v>44</v>
      </c>
      <c r="B49" s="279"/>
      <c r="C49" s="26"/>
      <c r="D49" s="26"/>
      <c r="E49" s="26"/>
      <c r="F49" s="280"/>
      <c r="G49" s="290"/>
    </row>
    <row r="50" spans="1:7" s="282" customFormat="1" ht="23.25" customHeight="1" x14ac:dyDescent="0.35">
      <c r="A50" s="278">
        <f t="shared" si="1"/>
        <v>45</v>
      </c>
      <c r="B50" s="279"/>
      <c r="C50" s="26"/>
      <c r="D50" s="26"/>
      <c r="E50" s="26"/>
      <c r="F50" s="280"/>
      <c r="G50" s="290"/>
    </row>
    <row r="51" spans="1:7" s="282" customFormat="1" ht="23.25" customHeight="1" x14ac:dyDescent="0.35">
      <c r="A51" s="278">
        <f t="shared" si="1"/>
        <v>46</v>
      </c>
      <c r="B51" s="279"/>
      <c r="C51" s="26"/>
      <c r="D51" s="26"/>
      <c r="E51" s="26"/>
      <c r="F51" s="280"/>
      <c r="G51" s="290"/>
    </row>
    <row r="52" spans="1:7" s="282" customFormat="1" ht="23.25" customHeight="1" x14ac:dyDescent="0.35">
      <c r="A52" s="278">
        <f t="shared" si="1"/>
        <v>47</v>
      </c>
      <c r="B52" s="279"/>
      <c r="C52" s="26"/>
      <c r="D52" s="26"/>
      <c r="E52" s="26"/>
      <c r="F52" s="280"/>
      <c r="G52" s="290"/>
    </row>
    <row r="53" spans="1:7" s="282" customFormat="1" ht="23.25" customHeight="1" x14ac:dyDescent="0.35">
      <c r="A53" s="278">
        <f t="shared" si="1"/>
        <v>48</v>
      </c>
      <c r="B53" s="279"/>
      <c r="C53" s="26"/>
      <c r="D53" s="26"/>
      <c r="E53" s="26"/>
      <c r="F53" s="280"/>
      <c r="G53" s="290"/>
    </row>
    <row r="54" spans="1:7" s="282" customFormat="1" ht="23.25" customHeight="1" x14ac:dyDescent="0.35">
      <c r="A54" s="278">
        <f t="shared" si="1"/>
        <v>49</v>
      </c>
      <c r="B54" s="279"/>
      <c r="C54" s="26"/>
      <c r="D54" s="26"/>
      <c r="E54" s="26"/>
      <c r="F54" s="280"/>
      <c r="G54" s="290"/>
    </row>
    <row r="55" spans="1:7" s="282" customFormat="1" ht="23.25" customHeight="1" x14ac:dyDescent="0.35">
      <c r="A55" s="278">
        <f t="shared" si="1"/>
        <v>50</v>
      </c>
      <c r="B55" s="279"/>
      <c r="C55" s="26"/>
      <c r="D55" s="26"/>
      <c r="E55" s="26"/>
      <c r="F55" s="280"/>
      <c r="G55" s="290"/>
    </row>
    <row r="56" spans="1:7" s="282" customFormat="1" ht="23.25" customHeight="1" x14ac:dyDescent="0.35">
      <c r="A56" s="278">
        <f t="shared" si="1"/>
        <v>51</v>
      </c>
      <c r="B56" s="279"/>
      <c r="C56" s="26"/>
      <c r="D56" s="26"/>
      <c r="E56" s="26"/>
      <c r="F56" s="280"/>
      <c r="G56" s="290"/>
    </row>
    <row r="57" spans="1:7" s="282" customFormat="1" ht="23.25" customHeight="1" x14ac:dyDescent="0.35">
      <c r="A57" s="278">
        <f t="shared" si="1"/>
        <v>52</v>
      </c>
      <c r="B57" s="279"/>
      <c r="C57" s="26"/>
      <c r="D57" s="26"/>
      <c r="E57" s="26"/>
      <c r="F57" s="280"/>
      <c r="G57" s="290"/>
    </row>
    <row r="58" spans="1:7" s="282" customFormat="1" ht="23.25" customHeight="1" x14ac:dyDescent="0.35">
      <c r="A58" s="278">
        <f t="shared" si="1"/>
        <v>53</v>
      </c>
      <c r="B58" s="279"/>
      <c r="C58" s="26"/>
      <c r="D58" s="26"/>
      <c r="E58" s="26"/>
      <c r="F58" s="280"/>
      <c r="G58" s="290"/>
    </row>
    <row r="59" spans="1:7" s="282" customFormat="1" ht="23.25" customHeight="1" x14ac:dyDescent="0.35">
      <c r="A59" s="278">
        <f t="shared" si="1"/>
        <v>54</v>
      </c>
      <c r="B59" s="279"/>
      <c r="C59" s="26"/>
      <c r="D59" s="26"/>
      <c r="E59" s="26"/>
      <c r="F59" s="280"/>
      <c r="G59" s="290"/>
    </row>
    <row r="60" spans="1:7" s="282" customFormat="1" ht="23.25" customHeight="1" x14ac:dyDescent="0.35">
      <c r="A60" s="278">
        <f t="shared" si="1"/>
        <v>55</v>
      </c>
      <c r="B60" s="279"/>
      <c r="C60" s="26"/>
      <c r="D60" s="26"/>
      <c r="E60" s="26"/>
      <c r="F60" s="280"/>
      <c r="G60" s="290"/>
    </row>
    <row r="61" spans="1:7" s="282" customFormat="1" ht="23.25" customHeight="1" x14ac:dyDescent="0.35">
      <c r="A61" s="278">
        <f t="shared" si="1"/>
        <v>56</v>
      </c>
      <c r="B61" s="279"/>
      <c r="C61" s="26"/>
      <c r="D61" s="26"/>
      <c r="E61" s="26"/>
      <c r="F61" s="280"/>
      <c r="G61" s="290"/>
    </row>
    <row r="62" spans="1:7" s="282" customFormat="1" ht="23.25" customHeight="1" x14ac:dyDescent="0.35">
      <c r="A62" s="278">
        <f t="shared" si="1"/>
        <v>57</v>
      </c>
      <c r="B62" s="279"/>
      <c r="C62" s="26"/>
      <c r="D62" s="26"/>
      <c r="E62" s="26"/>
      <c r="F62" s="280"/>
      <c r="G62" s="290"/>
    </row>
    <row r="63" spans="1:7" s="282" customFormat="1" ht="23.25" customHeight="1" x14ac:dyDescent="0.35">
      <c r="A63" s="278">
        <f t="shared" si="1"/>
        <v>58</v>
      </c>
      <c r="B63" s="279"/>
      <c r="C63" s="26"/>
      <c r="D63" s="26"/>
      <c r="E63" s="26"/>
      <c r="F63" s="280"/>
      <c r="G63" s="290"/>
    </row>
    <row r="64" spans="1:7" s="282" customFormat="1" ht="23.25" customHeight="1" x14ac:dyDescent="0.35">
      <c r="A64" s="278">
        <f t="shared" si="1"/>
        <v>59</v>
      </c>
      <c r="B64" s="279"/>
      <c r="C64" s="26"/>
      <c r="D64" s="26"/>
      <c r="E64" s="26"/>
      <c r="F64" s="280"/>
      <c r="G64" s="290"/>
    </row>
    <row r="65" spans="1:7" s="282" customFormat="1" ht="23.25" customHeight="1" x14ac:dyDescent="0.35">
      <c r="A65" s="278">
        <f t="shared" si="1"/>
        <v>60</v>
      </c>
      <c r="B65" s="279"/>
      <c r="C65" s="26"/>
      <c r="D65" s="26"/>
      <c r="E65" s="26"/>
      <c r="F65" s="280"/>
      <c r="G65" s="290"/>
    </row>
    <row r="66" spans="1:7" s="282" customFormat="1" ht="23.25" customHeight="1" x14ac:dyDescent="0.35">
      <c r="A66" s="278">
        <f t="shared" si="1"/>
        <v>61</v>
      </c>
      <c r="B66" s="279"/>
      <c r="C66" s="26"/>
      <c r="D66" s="26"/>
      <c r="E66" s="26"/>
      <c r="F66" s="280"/>
      <c r="G66" s="290"/>
    </row>
    <row r="67" spans="1:7" s="282" customFormat="1" ht="23.25" customHeight="1" x14ac:dyDescent="0.35">
      <c r="A67" s="278">
        <f t="shared" si="1"/>
        <v>62</v>
      </c>
      <c r="B67" s="279"/>
      <c r="C67" s="26"/>
      <c r="D67" s="26"/>
      <c r="E67" s="26"/>
      <c r="F67" s="280"/>
      <c r="G67" s="290"/>
    </row>
    <row r="68" spans="1:7" s="282" customFormat="1" ht="23.25" customHeight="1" x14ac:dyDescent="0.35">
      <c r="A68" s="278">
        <f t="shared" si="1"/>
        <v>63</v>
      </c>
      <c r="B68" s="279"/>
      <c r="C68" s="26"/>
      <c r="D68" s="26"/>
      <c r="E68" s="26"/>
      <c r="F68" s="280"/>
      <c r="G68" s="290"/>
    </row>
    <row r="69" spans="1:7" s="282" customFormat="1" ht="23.25" customHeight="1" x14ac:dyDescent="0.35">
      <c r="A69" s="278">
        <f t="shared" si="1"/>
        <v>64</v>
      </c>
      <c r="B69" s="279"/>
      <c r="C69" s="26"/>
      <c r="D69" s="26"/>
      <c r="E69" s="26"/>
      <c r="F69" s="280"/>
      <c r="G69" s="290"/>
    </row>
    <row r="70" spans="1:7" s="282" customFormat="1" ht="23.25" customHeight="1" x14ac:dyDescent="0.35">
      <c r="A70" s="278">
        <f t="shared" si="1"/>
        <v>65</v>
      </c>
      <c r="B70" s="279"/>
      <c r="C70" s="26"/>
      <c r="D70" s="26"/>
      <c r="E70" s="26"/>
      <c r="F70" s="280"/>
      <c r="G70" s="290"/>
    </row>
    <row r="71" spans="1:7" s="282" customFormat="1" ht="23.25" customHeight="1" x14ac:dyDescent="0.35">
      <c r="A71" s="278">
        <f t="shared" si="1"/>
        <v>66</v>
      </c>
      <c r="B71" s="279"/>
      <c r="C71" s="26"/>
      <c r="D71" s="26"/>
      <c r="E71" s="26"/>
      <c r="F71" s="280"/>
      <c r="G71" s="290"/>
    </row>
    <row r="72" spans="1:7" s="282" customFormat="1" ht="23.25" customHeight="1" x14ac:dyDescent="0.35">
      <c r="A72" s="278">
        <f t="shared" si="1"/>
        <v>67</v>
      </c>
      <c r="B72" s="279"/>
      <c r="C72" s="26"/>
      <c r="D72" s="26"/>
      <c r="E72" s="26"/>
      <c r="F72" s="280"/>
      <c r="G72" s="290"/>
    </row>
    <row r="73" spans="1:7" s="282" customFormat="1" ht="23.25" customHeight="1" x14ac:dyDescent="0.35">
      <c r="A73" s="278">
        <f t="shared" si="1"/>
        <v>68</v>
      </c>
      <c r="B73" s="279"/>
      <c r="C73" s="26"/>
      <c r="D73" s="26"/>
      <c r="E73" s="26"/>
      <c r="F73" s="280"/>
      <c r="G73" s="290"/>
    </row>
    <row r="74" spans="1:7" s="282" customFormat="1" ht="23.25" customHeight="1" x14ac:dyDescent="0.35">
      <c r="A74" s="278">
        <f t="shared" si="1"/>
        <v>69</v>
      </c>
      <c r="B74" s="279"/>
      <c r="C74" s="26"/>
      <c r="D74" s="26"/>
      <c r="E74" s="26"/>
      <c r="F74" s="280"/>
      <c r="G74" s="290"/>
    </row>
    <row r="75" spans="1:7" s="282" customFormat="1" ht="23.25" customHeight="1" x14ac:dyDescent="0.35">
      <c r="A75" s="278">
        <f t="shared" si="1"/>
        <v>70</v>
      </c>
      <c r="B75" s="279"/>
      <c r="C75" s="26"/>
      <c r="D75" s="26"/>
      <c r="E75" s="26"/>
      <c r="F75" s="280"/>
      <c r="G75" s="290"/>
    </row>
    <row r="76" spans="1:7" s="282" customFormat="1" ht="23.25" customHeight="1" x14ac:dyDescent="0.35">
      <c r="A76" s="278">
        <f t="shared" si="1"/>
        <v>71</v>
      </c>
      <c r="B76" s="279"/>
      <c r="C76" s="26"/>
      <c r="D76" s="26"/>
      <c r="E76" s="26"/>
      <c r="F76" s="280"/>
      <c r="G76" s="290"/>
    </row>
    <row r="77" spans="1:7" s="282" customFormat="1" ht="23.25" customHeight="1" x14ac:dyDescent="0.35">
      <c r="A77" s="278">
        <f t="shared" si="1"/>
        <v>72</v>
      </c>
      <c r="B77" s="279"/>
      <c r="C77" s="26"/>
      <c r="D77" s="26"/>
      <c r="E77" s="26"/>
      <c r="F77" s="280"/>
      <c r="G77" s="290"/>
    </row>
    <row r="78" spans="1:7" s="282" customFormat="1" ht="23.25" customHeight="1" x14ac:dyDescent="0.35">
      <c r="A78" s="278">
        <f t="shared" si="1"/>
        <v>73</v>
      </c>
      <c r="B78" s="279"/>
      <c r="C78" s="26"/>
      <c r="D78" s="26"/>
      <c r="E78" s="26"/>
      <c r="F78" s="280"/>
      <c r="G78" s="290"/>
    </row>
    <row r="79" spans="1:7" s="282" customFormat="1" ht="23.25" customHeight="1" x14ac:dyDescent="0.35">
      <c r="A79" s="278">
        <f t="shared" si="1"/>
        <v>74</v>
      </c>
      <c r="B79" s="279"/>
      <c r="C79" s="26"/>
      <c r="D79" s="26"/>
      <c r="E79" s="26"/>
      <c r="F79" s="280"/>
      <c r="G79" s="290"/>
    </row>
    <row r="80" spans="1:7" s="282" customFormat="1" ht="23.25" customHeight="1" x14ac:dyDescent="0.35">
      <c r="A80" s="278">
        <f t="shared" si="1"/>
        <v>75</v>
      </c>
      <c r="B80" s="279"/>
      <c r="C80" s="26"/>
      <c r="D80" s="26"/>
      <c r="E80" s="26"/>
      <c r="F80" s="280"/>
      <c r="G80" s="290"/>
    </row>
    <row r="81" spans="1:7" s="282" customFormat="1" ht="23.25" customHeight="1" x14ac:dyDescent="0.35">
      <c r="A81" s="278">
        <f t="shared" si="1"/>
        <v>76</v>
      </c>
      <c r="B81" s="279"/>
      <c r="C81" s="26"/>
      <c r="D81" s="26"/>
      <c r="E81" s="26"/>
      <c r="F81" s="280"/>
      <c r="G81" s="290"/>
    </row>
    <row r="82" spans="1:7" s="282" customFormat="1" ht="23.25" customHeight="1" x14ac:dyDescent="0.35">
      <c r="A82" s="278">
        <f t="shared" si="1"/>
        <v>77</v>
      </c>
      <c r="B82" s="279"/>
      <c r="C82" s="26"/>
      <c r="D82" s="26"/>
      <c r="E82" s="26"/>
      <c r="F82" s="280"/>
      <c r="G82" s="290"/>
    </row>
    <row r="83" spans="1:7" s="282" customFormat="1" ht="23.25" customHeight="1" x14ac:dyDescent="0.35">
      <c r="A83" s="278">
        <f t="shared" si="1"/>
        <v>78</v>
      </c>
      <c r="B83" s="279"/>
      <c r="C83" s="26"/>
      <c r="D83" s="26"/>
      <c r="E83" s="26"/>
      <c r="F83" s="280"/>
      <c r="G83" s="290"/>
    </row>
    <row r="84" spans="1:7" s="282" customFormat="1" ht="23.25" customHeight="1" x14ac:dyDescent="0.35">
      <c r="A84" s="278">
        <f t="shared" si="1"/>
        <v>79</v>
      </c>
      <c r="B84" s="279"/>
      <c r="C84" s="26"/>
      <c r="D84" s="26"/>
      <c r="E84" s="26"/>
      <c r="F84" s="280"/>
      <c r="G84" s="290"/>
    </row>
    <row r="85" spans="1:7" s="282" customFormat="1" ht="23.25" customHeight="1" x14ac:dyDescent="0.35">
      <c r="A85" s="278">
        <f t="shared" si="1"/>
        <v>80</v>
      </c>
      <c r="B85" s="279"/>
      <c r="C85" s="26"/>
      <c r="D85" s="26"/>
      <c r="E85" s="26"/>
      <c r="F85" s="280"/>
      <c r="G85" s="290"/>
    </row>
    <row r="86" spans="1:7" s="282" customFormat="1" ht="23.25" customHeight="1" x14ac:dyDescent="0.35">
      <c r="A86" s="278">
        <f t="shared" si="1"/>
        <v>81</v>
      </c>
      <c r="B86" s="279"/>
      <c r="C86" s="26"/>
      <c r="D86" s="26"/>
      <c r="E86" s="26"/>
      <c r="F86" s="280"/>
      <c r="G86" s="290"/>
    </row>
    <row r="87" spans="1:7" s="282" customFormat="1" ht="23.25" customHeight="1" x14ac:dyDescent="0.35">
      <c r="A87" s="278">
        <f t="shared" si="1"/>
        <v>82</v>
      </c>
      <c r="B87" s="279"/>
      <c r="C87" s="26"/>
      <c r="D87" s="26"/>
      <c r="E87" s="26"/>
      <c r="F87" s="280"/>
      <c r="G87" s="290"/>
    </row>
    <row r="88" spans="1:7" s="282" customFormat="1" ht="23.25" customHeight="1" x14ac:dyDescent="0.35">
      <c r="A88" s="278">
        <f t="shared" si="1"/>
        <v>83</v>
      </c>
      <c r="B88" s="279"/>
      <c r="C88" s="26"/>
      <c r="D88" s="26"/>
      <c r="E88" s="26"/>
      <c r="F88" s="280"/>
      <c r="G88" s="290"/>
    </row>
    <row r="89" spans="1:7" s="282" customFormat="1" ht="23.25" customHeight="1" x14ac:dyDescent="0.35">
      <c r="A89" s="278">
        <f t="shared" si="1"/>
        <v>84</v>
      </c>
      <c r="B89" s="279"/>
      <c r="C89" s="26"/>
      <c r="D89" s="26"/>
      <c r="E89" s="26"/>
      <c r="F89" s="280"/>
      <c r="G89" s="290"/>
    </row>
    <row r="90" spans="1:7" s="282" customFormat="1" ht="23.25" customHeight="1" x14ac:dyDescent="0.35">
      <c r="A90" s="278">
        <f t="shared" si="1"/>
        <v>85</v>
      </c>
      <c r="B90" s="279"/>
      <c r="C90" s="26"/>
      <c r="D90" s="26"/>
      <c r="E90" s="26"/>
      <c r="F90" s="280"/>
      <c r="G90" s="290"/>
    </row>
    <row r="91" spans="1:7" s="282" customFormat="1" ht="23.25" customHeight="1" x14ac:dyDescent="0.35">
      <c r="A91" s="278">
        <f t="shared" si="1"/>
        <v>86</v>
      </c>
      <c r="B91" s="279"/>
      <c r="C91" s="26"/>
      <c r="D91" s="26"/>
      <c r="E91" s="26"/>
      <c r="F91" s="280"/>
      <c r="G91" s="290"/>
    </row>
    <row r="92" spans="1:7" s="282" customFormat="1" ht="23.25" customHeight="1" x14ac:dyDescent="0.35">
      <c r="A92" s="278">
        <f t="shared" ref="A92:A104" si="2">A91+1</f>
        <v>87</v>
      </c>
      <c r="B92" s="279"/>
      <c r="C92" s="26"/>
      <c r="D92" s="26"/>
      <c r="E92" s="26"/>
      <c r="F92" s="280"/>
      <c r="G92" s="290"/>
    </row>
    <row r="93" spans="1:7" s="282" customFormat="1" ht="23.25" customHeight="1" x14ac:dyDescent="0.35">
      <c r="A93" s="278">
        <f t="shared" si="2"/>
        <v>88</v>
      </c>
      <c r="B93" s="279"/>
      <c r="C93" s="26"/>
      <c r="D93" s="26"/>
      <c r="E93" s="26"/>
      <c r="F93" s="280"/>
      <c r="G93" s="290"/>
    </row>
    <row r="94" spans="1:7" s="282" customFormat="1" ht="23.25" customHeight="1" x14ac:dyDescent="0.35">
      <c r="A94" s="278">
        <f t="shared" si="2"/>
        <v>89</v>
      </c>
      <c r="B94" s="279"/>
      <c r="C94" s="26"/>
      <c r="D94" s="26"/>
      <c r="E94" s="26"/>
      <c r="F94" s="280"/>
      <c r="G94" s="290"/>
    </row>
    <row r="95" spans="1:7" s="282" customFormat="1" ht="23.25" customHeight="1" x14ac:dyDescent="0.35">
      <c r="A95" s="278">
        <f t="shared" si="2"/>
        <v>90</v>
      </c>
      <c r="B95" s="279"/>
      <c r="C95" s="26"/>
      <c r="D95" s="26"/>
      <c r="E95" s="26"/>
      <c r="F95" s="280"/>
      <c r="G95" s="290"/>
    </row>
    <row r="96" spans="1:7" s="282" customFormat="1" ht="23.25" customHeight="1" x14ac:dyDescent="0.35">
      <c r="A96" s="278">
        <f t="shared" si="2"/>
        <v>91</v>
      </c>
      <c r="B96" s="279"/>
      <c r="C96" s="26"/>
      <c r="D96" s="26"/>
      <c r="E96" s="26"/>
      <c r="F96" s="280"/>
      <c r="G96" s="290"/>
    </row>
    <row r="97" spans="1:7" s="282" customFormat="1" ht="23.25" customHeight="1" x14ac:dyDescent="0.35">
      <c r="A97" s="278">
        <f t="shared" si="2"/>
        <v>92</v>
      </c>
      <c r="B97" s="279"/>
      <c r="C97" s="26"/>
      <c r="D97" s="26"/>
      <c r="E97" s="26"/>
      <c r="F97" s="280"/>
      <c r="G97" s="290"/>
    </row>
    <row r="98" spans="1:7" s="282" customFormat="1" ht="23.25" customHeight="1" x14ac:dyDescent="0.35">
      <c r="A98" s="278">
        <f t="shared" si="2"/>
        <v>93</v>
      </c>
      <c r="B98" s="279"/>
      <c r="C98" s="26"/>
      <c r="D98" s="26"/>
      <c r="E98" s="26"/>
      <c r="F98" s="280"/>
      <c r="G98" s="290"/>
    </row>
    <row r="99" spans="1:7" s="282" customFormat="1" ht="23.25" customHeight="1" x14ac:dyDescent="0.35">
      <c r="A99" s="278">
        <f t="shared" si="2"/>
        <v>94</v>
      </c>
      <c r="B99" s="279"/>
      <c r="C99" s="26"/>
      <c r="D99" s="26"/>
      <c r="E99" s="26"/>
      <c r="F99" s="280"/>
      <c r="G99" s="290"/>
    </row>
    <row r="100" spans="1:7" s="282" customFormat="1" ht="23.25" customHeight="1" x14ac:dyDescent="0.35">
      <c r="A100" s="278">
        <f t="shared" si="2"/>
        <v>95</v>
      </c>
      <c r="B100" s="279"/>
      <c r="C100" s="26"/>
      <c r="D100" s="26"/>
      <c r="E100" s="26"/>
      <c r="F100" s="280"/>
      <c r="G100" s="290"/>
    </row>
    <row r="101" spans="1:7" s="282" customFormat="1" ht="23.25" customHeight="1" x14ac:dyDescent="0.35">
      <c r="A101" s="278">
        <f t="shared" si="2"/>
        <v>96</v>
      </c>
      <c r="B101" s="279"/>
      <c r="C101" s="26"/>
      <c r="D101" s="26"/>
      <c r="E101" s="26"/>
      <c r="F101" s="280"/>
      <c r="G101" s="290"/>
    </row>
    <row r="102" spans="1:7" s="282" customFormat="1" ht="23.25" customHeight="1" x14ac:dyDescent="0.35">
      <c r="A102" s="278">
        <f t="shared" si="2"/>
        <v>97</v>
      </c>
      <c r="B102" s="279"/>
      <c r="C102" s="26"/>
      <c r="D102" s="26"/>
      <c r="E102" s="26"/>
      <c r="F102" s="280"/>
      <c r="G102" s="290"/>
    </row>
    <row r="103" spans="1:7" s="282" customFormat="1" ht="23.25" customHeight="1" x14ac:dyDescent="0.35">
      <c r="A103" s="278">
        <f t="shared" si="2"/>
        <v>98</v>
      </c>
      <c r="B103" s="279"/>
      <c r="C103" s="26"/>
      <c r="D103" s="26"/>
      <c r="E103" s="26"/>
      <c r="F103" s="280"/>
      <c r="G103" s="290"/>
    </row>
    <row r="104" spans="1:7" s="282" customFormat="1" ht="23.25" customHeight="1" thickBot="1" x14ac:dyDescent="0.4">
      <c r="A104" s="278">
        <f t="shared" si="2"/>
        <v>99</v>
      </c>
      <c r="B104" s="283"/>
      <c r="C104" s="155"/>
      <c r="D104" s="155"/>
      <c r="E104" s="155"/>
      <c r="F104" s="284"/>
      <c r="G104" s="285"/>
    </row>
    <row r="105" spans="1:7" x14ac:dyDescent="0.35">
      <c r="A105" s="286"/>
    </row>
  </sheetData>
  <sheetProtection algorithmName="SHA-512" hashValue="KAztKUNlmV5bBQtFfqsRD84TVKbaVzjnjvvj8L6mBmBBPS4x+ctAe7gV7i/74ARfxzFVaefIkZlVRLmDwzWCvg==" saltValue="DDqShRhFl4EQGFIPoPg3vQ==" spinCount="100000" sheet="1" selectLockedCells="1"/>
  <phoneticPr fontId="3"/>
  <conditionalFormatting sqref="B6:F104">
    <cfRule type="containsBlanks" dxfId="6" priority="7">
      <formula>LEN(TRIM(B6))=0</formula>
    </cfRule>
  </conditionalFormatting>
  <conditionalFormatting sqref="E5:G104">
    <cfRule type="containsBlanks" dxfId="5" priority="1">
      <formula>LEN(TRIM(E5))=0</formula>
    </cfRule>
  </conditionalFormatting>
  <dataValidations count="1">
    <dataValidation type="list" allowBlank="1" showInputMessage="1" showErrorMessage="1" prompt="プルダウンメニューから選択してください" sqref="G5:G104" xr:uid="{B1BB7E5A-EB1A-484B-BBDB-C3A21EF9C377}">
      <formula1>"2027/12月,2028/12月,2029/12月,2030/12月,2031/12月,申請中"</formula1>
    </dataValidation>
  </dataValidations>
  <printOptions horizontalCentered="1"/>
  <pageMargins left="0.41" right="0.23622047244094491" top="0.43307086614173229" bottom="0.39370078740157483" header="0.35433070866141736" footer="0.31496062992125984"/>
  <pageSetup paperSize="9" scale="7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F29A-805E-4ED4-A5A8-975D87701141}">
  <sheetPr codeName="Sheet9">
    <pageSetUpPr fitToPage="1"/>
  </sheetPr>
  <dimension ref="A1:E46"/>
  <sheetViews>
    <sheetView showGridLines="0" workbookViewId="0">
      <pane ySplit="2" topLeftCell="A3" activePane="bottomLeft" state="frozen"/>
      <selection activeCell="G23" sqref="G23"/>
      <selection pane="bottomLeft" activeCell="B34" sqref="B34"/>
    </sheetView>
  </sheetViews>
  <sheetFormatPr defaultColWidth="13.42578125" defaultRowHeight="18.75" x14ac:dyDescent="0.35"/>
  <cols>
    <col min="1" max="1" width="30" style="4" customWidth="1"/>
    <col min="2" max="2" width="9.5703125" style="4" customWidth="1"/>
    <col min="3" max="3" width="7.5703125" style="4" customWidth="1"/>
    <col min="4" max="4" width="50.85546875" style="4" customWidth="1"/>
    <col min="5" max="5" width="21.28515625" style="4" customWidth="1"/>
    <col min="6" max="105" width="13.42578125" style="4"/>
    <col min="106" max="106" width="23.85546875" style="4" customWidth="1"/>
    <col min="107" max="107" width="4.85546875" style="4" customWidth="1"/>
    <col min="108" max="108" width="3.7109375" style="4" customWidth="1"/>
    <col min="109" max="110" width="10" style="4" customWidth="1"/>
    <col min="111" max="114" width="8.7109375" style="4" customWidth="1"/>
    <col min="115" max="115" width="8.28515625" style="4" customWidth="1"/>
    <col min="116" max="361" width="13.42578125" style="4"/>
    <col min="362" max="362" width="23.85546875" style="4" customWidth="1"/>
    <col min="363" max="363" width="4.85546875" style="4" customWidth="1"/>
    <col min="364" max="364" width="3.7109375" style="4" customWidth="1"/>
    <col min="365" max="366" width="10" style="4" customWidth="1"/>
    <col min="367" max="370" width="8.7109375" style="4" customWidth="1"/>
    <col min="371" max="371" width="8.28515625" style="4" customWidth="1"/>
    <col min="372" max="617" width="13.42578125" style="4"/>
    <col min="618" max="618" width="23.85546875" style="4" customWidth="1"/>
    <col min="619" max="619" width="4.85546875" style="4" customWidth="1"/>
    <col min="620" max="620" width="3.7109375" style="4" customWidth="1"/>
    <col min="621" max="622" width="10" style="4" customWidth="1"/>
    <col min="623" max="626" width="8.7109375" style="4" customWidth="1"/>
    <col min="627" max="627" width="8.28515625" style="4" customWidth="1"/>
    <col min="628" max="873" width="13.42578125" style="4"/>
    <col min="874" max="874" width="23.85546875" style="4" customWidth="1"/>
    <col min="875" max="875" width="4.85546875" style="4" customWidth="1"/>
    <col min="876" max="876" width="3.7109375" style="4" customWidth="1"/>
    <col min="877" max="878" width="10" style="4" customWidth="1"/>
    <col min="879" max="882" width="8.7109375" style="4" customWidth="1"/>
    <col min="883" max="883" width="8.28515625" style="4" customWidth="1"/>
    <col min="884" max="1129" width="13.42578125" style="4"/>
    <col min="1130" max="1130" width="23.85546875" style="4" customWidth="1"/>
    <col min="1131" max="1131" width="4.85546875" style="4" customWidth="1"/>
    <col min="1132" max="1132" width="3.7109375" style="4" customWidth="1"/>
    <col min="1133" max="1134" width="10" style="4" customWidth="1"/>
    <col min="1135" max="1138" width="8.7109375" style="4" customWidth="1"/>
    <col min="1139" max="1139" width="8.28515625" style="4" customWidth="1"/>
    <col min="1140" max="1385" width="13.42578125" style="4"/>
    <col min="1386" max="1386" width="23.85546875" style="4" customWidth="1"/>
    <col min="1387" max="1387" width="4.85546875" style="4" customWidth="1"/>
    <col min="1388" max="1388" width="3.7109375" style="4" customWidth="1"/>
    <col min="1389" max="1390" width="10" style="4" customWidth="1"/>
    <col min="1391" max="1394" width="8.7109375" style="4" customWidth="1"/>
    <col min="1395" max="1395" width="8.28515625" style="4" customWidth="1"/>
    <col min="1396" max="1641" width="13.42578125" style="4"/>
    <col min="1642" max="1642" width="23.85546875" style="4" customWidth="1"/>
    <col min="1643" max="1643" width="4.85546875" style="4" customWidth="1"/>
    <col min="1644" max="1644" width="3.7109375" style="4" customWidth="1"/>
    <col min="1645" max="1646" width="10" style="4" customWidth="1"/>
    <col min="1647" max="1650" width="8.7109375" style="4" customWidth="1"/>
    <col min="1651" max="1651" width="8.28515625" style="4" customWidth="1"/>
    <col min="1652" max="1897" width="13.42578125" style="4"/>
    <col min="1898" max="1898" width="23.85546875" style="4" customWidth="1"/>
    <col min="1899" max="1899" width="4.85546875" style="4" customWidth="1"/>
    <col min="1900" max="1900" width="3.7109375" style="4" customWidth="1"/>
    <col min="1901" max="1902" width="10" style="4" customWidth="1"/>
    <col min="1903" max="1906" width="8.7109375" style="4" customWidth="1"/>
    <col min="1907" max="1907" width="8.28515625" style="4" customWidth="1"/>
    <col min="1908" max="2153" width="13.42578125" style="4"/>
    <col min="2154" max="2154" width="23.85546875" style="4" customWidth="1"/>
    <col min="2155" max="2155" width="4.85546875" style="4" customWidth="1"/>
    <col min="2156" max="2156" width="3.7109375" style="4" customWidth="1"/>
    <col min="2157" max="2158" width="10" style="4" customWidth="1"/>
    <col min="2159" max="2162" width="8.7109375" style="4" customWidth="1"/>
    <col min="2163" max="2163" width="8.28515625" style="4" customWidth="1"/>
    <col min="2164" max="2409" width="13.42578125" style="4"/>
    <col min="2410" max="2410" width="23.85546875" style="4" customWidth="1"/>
    <col min="2411" max="2411" width="4.85546875" style="4" customWidth="1"/>
    <col min="2412" max="2412" width="3.7109375" style="4" customWidth="1"/>
    <col min="2413" max="2414" width="10" style="4" customWidth="1"/>
    <col min="2415" max="2418" width="8.7109375" style="4" customWidth="1"/>
    <col min="2419" max="2419" width="8.28515625" style="4" customWidth="1"/>
    <col min="2420" max="2665" width="13.42578125" style="4"/>
    <col min="2666" max="2666" width="23.85546875" style="4" customWidth="1"/>
    <col min="2667" max="2667" width="4.85546875" style="4" customWidth="1"/>
    <col min="2668" max="2668" width="3.7109375" style="4" customWidth="1"/>
    <col min="2669" max="2670" width="10" style="4" customWidth="1"/>
    <col min="2671" max="2674" width="8.7109375" style="4" customWidth="1"/>
    <col min="2675" max="2675" width="8.28515625" style="4" customWidth="1"/>
    <col min="2676" max="2921" width="13.42578125" style="4"/>
    <col min="2922" max="2922" width="23.85546875" style="4" customWidth="1"/>
    <col min="2923" max="2923" width="4.85546875" style="4" customWidth="1"/>
    <col min="2924" max="2924" width="3.7109375" style="4" customWidth="1"/>
    <col min="2925" max="2926" width="10" style="4" customWidth="1"/>
    <col min="2927" max="2930" width="8.7109375" style="4" customWidth="1"/>
    <col min="2931" max="2931" width="8.28515625" style="4" customWidth="1"/>
    <col min="2932" max="3177" width="13.42578125" style="4"/>
    <col min="3178" max="3178" width="23.85546875" style="4" customWidth="1"/>
    <col min="3179" max="3179" width="4.85546875" style="4" customWidth="1"/>
    <col min="3180" max="3180" width="3.7109375" style="4" customWidth="1"/>
    <col min="3181" max="3182" width="10" style="4" customWidth="1"/>
    <col min="3183" max="3186" width="8.7109375" style="4" customWidth="1"/>
    <col min="3187" max="3187" width="8.28515625" style="4" customWidth="1"/>
    <col min="3188" max="3433" width="13.42578125" style="4"/>
    <col min="3434" max="3434" width="23.85546875" style="4" customWidth="1"/>
    <col min="3435" max="3435" width="4.85546875" style="4" customWidth="1"/>
    <col min="3436" max="3436" width="3.7109375" style="4" customWidth="1"/>
    <col min="3437" max="3438" width="10" style="4" customWidth="1"/>
    <col min="3439" max="3442" width="8.7109375" style="4" customWidth="1"/>
    <col min="3443" max="3443" width="8.28515625" style="4" customWidth="1"/>
    <col min="3444" max="3689" width="13.42578125" style="4"/>
    <col min="3690" max="3690" width="23.85546875" style="4" customWidth="1"/>
    <col min="3691" max="3691" width="4.85546875" style="4" customWidth="1"/>
    <col min="3692" max="3692" width="3.7109375" style="4" customWidth="1"/>
    <col min="3693" max="3694" width="10" style="4" customWidth="1"/>
    <col min="3695" max="3698" width="8.7109375" style="4" customWidth="1"/>
    <col min="3699" max="3699" width="8.28515625" style="4" customWidth="1"/>
    <col min="3700" max="3945" width="13.42578125" style="4"/>
    <col min="3946" max="3946" width="23.85546875" style="4" customWidth="1"/>
    <col min="3947" max="3947" width="4.85546875" style="4" customWidth="1"/>
    <col min="3948" max="3948" width="3.7109375" style="4" customWidth="1"/>
    <col min="3949" max="3950" width="10" style="4" customWidth="1"/>
    <col min="3951" max="3954" width="8.7109375" style="4" customWidth="1"/>
    <col min="3955" max="3955" width="8.28515625" style="4" customWidth="1"/>
    <col min="3956" max="4201" width="13.42578125" style="4"/>
    <col min="4202" max="4202" width="23.85546875" style="4" customWidth="1"/>
    <col min="4203" max="4203" width="4.85546875" style="4" customWidth="1"/>
    <col min="4204" max="4204" width="3.7109375" style="4" customWidth="1"/>
    <col min="4205" max="4206" width="10" style="4" customWidth="1"/>
    <col min="4207" max="4210" width="8.7109375" style="4" customWidth="1"/>
    <col min="4211" max="4211" width="8.28515625" style="4" customWidth="1"/>
    <col min="4212" max="4457" width="13.42578125" style="4"/>
    <col min="4458" max="4458" width="23.85546875" style="4" customWidth="1"/>
    <col min="4459" max="4459" width="4.85546875" style="4" customWidth="1"/>
    <col min="4460" max="4460" width="3.7109375" style="4" customWidth="1"/>
    <col min="4461" max="4462" width="10" style="4" customWidth="1"/>
    <col min="4463" max="4466" width="8.7109375" style="4" customWidth="1"/>
    <col min="4467" max="4467" width="8.28515625" style="4" customWidth="1"/>
    <col min="4468" max="4713" width="13.42578125" style="4"/>
    <col min="4714" max="4714" width="23.85546875" style="4" customWidth="1"/>
    <col min="4715" max="4715" width="4.85546875" style="4" customWidth="1"/>
    <col min="4716" max="4716" width="3.7109375" style="4" customWidth="1"/>
    <col min="4717" max="4718" width="10" style="4" customWidth="1"/>
    <col min="4719" max="4722" width="8.7109375" style="4" customWidth="1"/>
    <col min="4723" max="4723" width="8.28515625" style="4" customWidth="1"/>
    <col min="4724" max="4969" width="13.42578125" style="4"/>
    <col min="4970" max="4970" width="23.85546875" style="4" customWidth="1"/>
    <col min="4971" max="4971" width="4.85546875" style="4" customWidth="1"/>
    <col min="4972" max="4972" width="3.7109375" style="4" customWidth="1"/>
    <col min="4973" max="4974" width="10" style="4" customWidth="1"/>
    <col min="4975" max="4978" width="8.7109375" style="4" customWidth="1"/>
    <col min="4979" max="4979" width="8.28515625" style="4" customWidth="1"/>
    <col min="4980" max="5225" width="13.42578125" style="4"/>
    <col min="5226" max="5226" width="23.85546875" style="4" customWidth="1"/>
    <col min="5227" max="5227" width="4.85546875" style="4" customWidth="1"/>
    <col min="5228" max="5228" width="3.7109375" style="4" customWidth="1"/>
    <col min="5229" max="5230" width="10" style="4" customWidth="1"/>
    <col min="5231" max="5234" width="8.7109375" style="4" customWidth="1"/>
    <col min="5235" max="5235" width="8.28515625" style="4" customWidth="1"/>
    <col min="5236" max="5481" width="13.42578125" style="4"/>
    <col min="5482" max="5482" width="23.85546875" style="4" customWidth="1"/>
    <col min="5483" max="5483" width="4.85546875" style="4" customWidth="1"/>
    <col min="5484" max="5484" width="3.7109375" style="4" customWidth="1"/>
    <col min="5485" max="5486" width="10" style="4" customWidth="1"/>
    <col min="5487" max="5490" width="8.7109375" style="4" customWidth="1"/>
    <col min="5491" max="5491" width="8.28515625" style="4" customWidth="1"/>
    <col min="5492" max="5737" width="13.42578125" style="4"/>
    <col min="5738" max="5738" width="23.85546875" style="4" customWidth="1"/>
    <col min="5739" max="5739" width="4.85546875" style="4" customWidth="1"/>
    <col min="5740" max="5740" width="3.7109375" style="4" customWidth="1"/>
    <col min="5741" max="5742" width="10" style="4" customWidth="1"/>
    <col min="5743" max="5746" width="8.7109375" style="4" customWidth="1"/>
    <col min="5747" max="5747" width="8.28515625" style="4" customWidth="1"/>
    <col min="5748" max="5993" width="13.42578125" style="4"/>
    <col min="5994" max="5994" width="23.85546875" style="4" customWidth="1"/>
    <col min="5995" max="5995" width="4.85546875" style="4" customWidth="1"/>
    <col min="5996" max="5996" width="3.7109375" style="4" customWidth="1"/>
    <col min="5997" max="5998" width="10" style="4" customWidth="1"/>
    <col min="5999" max="6002" width="8.7109375" style="4" customWidth="1"/>
    <col min="6003" max="6003" width="8.28515625" style="4" customWidth="1"/>
    <col min="6004" max="6249" width="13.42578125" style="4"/>
    <col min="6250" max="6250" width="23.85546875" style="4" customWidth="1"/>
    <col min="6251" max="6251" width="4.85546875" style="4" customWidth="1"/>
    <col min="6252" max="6252" width="3.7109375" style="4" customWidth="1"/>
    <col min="6253" max="6254" width="10" style="4" customWidth="1"/>
    <col min="6255" max="6258" width="8.7109375" style="4" customWidth="1"/>
    <col min="6259" max="6259" width="8.28515625" style="4" customWidth="1"/>
    <col min="6260" max="6505" width="13.42578125" style="4"/>
    <col min="6506" max="6506" width="23.85546875" style="4" customWidth="1"/>
    <col min="6507" max="6507" width="4.85546875" style="4" customWidth="1"/>
    <col min="6508" max="6508" width="3.7109375" style="4" customWidth="1"/>
    <col min="6509" max="6510" width="10" style="4" customWidth="1"/>
    <col min="6511" max="6514" width="8.7109375" style="4" customWidth="1"/>
    <col min="6515" max="6515" width="8.28515625" style="4" customWidth="1"/>
    <col min="6516" max="6761" width="13.42578125" style="4"/>
    <col min="6762" max="6762" width="23.85546875" style="4" customWidth="1"/>
    <col min="6763" max="6763" width="4.85546875" style="4" customWidth="1"/>
    <col min="6764" max="6764" width="3.7109375" style="4" customWidth="1"/>
    <col min="6765" max="6766" width="10" style="4" customWidth="1"/>
    <col min="6767" max="6770" width="8.7109375" style="4" customWidth="1"/>
    <col min="6771" max="6771" width="8.28515625" style="4" customWidth="1"/>
    <col min="6772" max="7017" width="13.42578125" style="4"/>
    <col min="7018" max="7018" width="23.85546875" style="4" customWidth="1"/>
    <col min="7019" max="7019" width="4.85546875" style="4" customWidth="1"/>
    <col min="7020" max="7020" width="3.7109375" style="4" customWidth="1"/>
    <col min="7021" max="7022" width="10" style="4" customWidth="1"/>
    <col min="7023" max="7026" width="8.7109375" style="4" customWidth="1"/>
    <col min="7027" max="7027" width="8.28515625" style="4" customWidth="1"/>
    <col min="7028" max="7273" width="13.42578125" style="4"/>
    <col min="7274" max="7274" width="23.85546875" style="4" customWidth="1"/>
    <col min="7275" max="7275" width="4.85546875" style="4" customWidth="1"/>
    <col min="7276" max="7276" width="3.7109375" style="4" customWidth="1"/>
    <col min="7277" max="7278" width="10" style="4" customWidth="1"/>
    <col min="7279" max="7282" width="8.7109375" style="4" customWidth="1"/>
    <col min="7283" max="7283" width="8.28515625" style="4" customWidth="1"/>
    <col min="7284" max="7529" width="13.42578125" style="4"/>
    <col min="7530" max="7530" width="23.85546875" style="4" customWidth="1"/>
    <col min="7531" max="7531" width="4.85546875" style="4" customWidth="1"/>
    <col min="7532" max="7532" width="3.7109375" style="4" customWidth="1"/>
    <col min="7533" max="7534" width="10" style="4" customWidth="1"/>
    <col min="7535" max="7538" width="8.7109375" style="4" customWidth="1"/>
    <col min="7539" max="7539" width="8.28515625" style="4" customWidth="1"/>
    <col min="7540" max="7785" width="13.42578125" style="4"/>
    <col min="7786" max="7786" width="23.85546875" style="4" customWidth="1"/>
    <col min="7787" max="7787" width="4.85546875" style="4" customWidth="1"/>
    <col min="7788" max="7788" width="3.7109375" style="4" customWidth="1"/>
    <col min="7789" max="7790" width="10" style="4" customWidth="1"/>
    <col min="7791" max="7794" width="8.7109375" style="4" customWidth="1"/>
    <col min="7795" max="7795" width="8.28515625" style="4" customWidth="1"/>
    <col min="7796" max="8041" width="13.42578125" style="4"/>
    <col min="8042" max="8042" width="23.85546875" style="4" customWidth="1"/>
    <col min="8043" max="8043" width="4.85546875" style="4" customWidth="1"/>
    <col min="8044" max="8044" width="3.7109375" style="4" customWidth="1"/>
    <col min="8045" max="8046" width="10" style="4" customWidth="1"/>
    <col min="8047" max="8050" width="8.7109375" style="4" customWidth="1"/>
    <col min="8051" max="8051" width="8.28515625" style="4" customWidth="1"/>
    <col min="8052" max="8297" width="13.42578125" style="4"/>
    <col min="8298" max="8298" width="23.85546875" style="4" customWidth="1"/>
    <col min="8299" max="8299" width="4.85546875" style="4" customWidth="1"/>
    <col min="8300" max="8300" width="3.7109375" style="4" customWidth="1"/>
    <col min="8301" max="8302" width="10" style="4" customWidth="1"/>
    <col min="8303" max="8306" width="8.7109375" style="4" customWidth="1"/>
    <col min="8307" max="8307" width="8.28515625" style="4" customWidth="1"/>
    <col min="8308" max="8553" width="13.42578125" style="4"/>
    <col min="8554" max="8554" width="23.85546875" style="4" customWidth="1"/>
    <col min="8555" max="8555" width="4.85546875" style="4" customWidth="1"/>
    <col min="8556" max="8556" width="3.7109375" style="4" customWidth="1"/>
    <col min="8557" max="8558" width="10" style="4" customWidth="1"/>
    <col min="8559" max="8562" width="8.7109375" style="4" customWidth="1"/>
    <col min="8563" max="8563" width="8.28515625" style="4" customWidth="1"/>
    <col min="8564" max="8809" width="13.42578125" style="4"/>
    <col min="8810" max="8810" width="23.85546875" style="4" customWidth="1"/>
    <col min="8811" max="8811" width="4.85546875" style="4" customWidth="1"/>
    <col min="8812" max="8812" width="3.7109375" style="4" customWidth="1"/>
    <col min="8813" max="8814" width="10" style="4" customWidth="1"/>
    <col min="8815" max="8818" width="8.7109375" style="4" customWidth="1"/>
    <col min="8819" max="8819" width="8.28515625" style="4" customWidth="1"/>
    <col min="8820" max="9065" width="13.42578125" style="4"/>
    <col min="9066" max="9066" width="23.85546875" style="4" customWidth="1"/>
    <col min="9067" max="9067" width="4.85546875" style="4" customWidth="1"/>
    <col min="9068" max="9068" width="3.7109375" style="4" customWidth="1"/>
    <col min="9069" max="9070" width="10" style="4" customWidth="1"/>
    <col min="9071" max="9074" width="8.7109375" style="4" customWidth="1"/>
    <col min="9075" max="9075" width="8.28515625" style="4" customWidth="1"/>
    <col min="9076" max="9321" width="13.42578125" style="4"/>
    <col min="9322" max="9322" width="23.85546875" style="4" customWidth="1"/>
    <col min="9323" max="9323" width="4.85546875" style="4" customWidth="1"/>
    <col min="9324" max="9324" width="3.7109375" style="4" customWidth="1"/>
    <col min="9325" max="9326" width="10" style="4" customWidth="1"/>
    <col min="9327" max="9330" width="8.7109375" style="4" customWidth="1"/>
    <col min="9331" max="9331" width="8.28515625" style="4" customWidth="1"/>
    <col min="9332" max="9577" width="13.42578125" style="4"/>
    <col min="9578" max="9578" width="23.85546875" style="4" customWidth="1"/>
    <col min="9579" max="9579" width="4.85546875" style="4" customWidth="1"/>
    <col min="9580" max="9580" width="3.7109375" style="4" customWidth="1"/>
    <col min="9581" max="9582" width="10" style="4" customWidth="1"/>
    <col min="9583" max="9586" width="8.7109375" style="4" customWidth="1"/>
    <col min="9587" max="9587" width="8.28515625" style="4" customWidth="1"/>
    <col min="9588" max="9833" width="13.42578125" style="4"/>
    <col min="9834" max="9834" width="23.85546875" style="4" customWidth="1"/>
    <col min="9835" max="9835" width="4.85546875" style="4" customWidth="1"/>
    <col min="9836" max="9836" width="3.7109375" style="4" customWidth="1"/>
    <col min="9837" max="9838" width="10" style="4" customWidth="1"/>
    <col min="9839" max="9842" width="8.7109375" style="4" customWidth="1"/>
    <col min="9843" max="9843" width="8.28515625" style="4" customWidth="1"/>
    <col min="9844" max="10089" width="13.42578125" style="4"/>
    <col min="10090" max="10090" width="23.85546875" style="4" customWidth="1"/>
    <col min="10091" max="10091" width="4.85546875" style="4" customWidth="1"/>
    <col min="10092" max="10092" width="3.7109375" style="4" customWidth="1"/>
    <col min="10093" max="10094" width="10" style="4" customWidth="1"/>
    <col min="10095" max="10098" width="8.7109375" style="4" customWidth="1"/>
    <col min="10099" max="10099" width="8.28515625" style="4" customWidth="1"/>
    <col min="10100" max="10345" width="13.42578125" style="4"/>
    <col min="10346" max="10346" width="23.85546875" style="4" customWidth="1"/>
    <col min="10347" max="10347" width="4.85546875" style="4" customWidth="1"/>
    <col min="10348" max="10348" width="3.7109375" style="4" customWidth="1"/>
    <col min="10349" max="10350" width="10" style="4" customWidth="1"/>
    <col min="10351" max="10354" width="8.7109375" style="4" customWidth="1"/>
    <col min="10355" max="10355" width="8.28515625" style="4" customWidth="1"/>
    <col min="10356" max="10601" width="13.42578125" style="4"/>
    <col min="10602" max="10602" width="23.85546875" style="4" customWidth="1"/>
    <col min="10603" max="10603" width="4.85546875" style="4" customWidth="1"/>
    <col min="10604" max="10604" width="3.7109375" style="4" customWidth="1"/>
    <col min="10605" max="10606" width="10" style="4" customWidth="1"/>
    <col min="10607" max="10610" width="8.7109375" style="4" customWidth="1"/>
    <col min="10611" max="10611" width="8.28515625" style="4" customWidth="1"/>
    <col min="10612" max="10857" width="13.42578125" style="4"/>
    <col min="10858" max="10858" width="23.85546875" style="4" customWidth="1"/>
    <col min="10859" max="10859" width="4.85546875" style="4" customWidth="1"/>
    <col min="10860" max="10860" width="3.7109375" style="4" customWidth="1"/>
    <col min="10861" max="10862" width="10" style="4" customWidth="1"/>
    <col min="10863" max="10866" width="8.7109375" style="4" customWidth="1"/>
    <col min="10867" max="10867" width="8.28515625" style="4" customWidth="1"/>
    <col min="10868" max="11113" width="13.42578125" style="4"/>
    <col min="11114" max="11114" width="23.85546875" style="4" customWidth="1"/>
    <col min="11115" max="11115" width="4.85546875" style="4" customWidth="1"/>
    <col min="11116" max="11116" width="3.7109375" style="4" customWidth="1"/>
    <col min="11117" max="11118" width="10" style="4" customWidth="1"/>
    <col min="11119" max="11122" width="8.7109375" style="4" customWidth="1"/>
    <col min="11123" max="11123" width="8.28515625" style="4" customWidth="1"/>
    <col min="11124" max="11369" width="13.42578125" style="4"/>
    <col min="11370" max="11370" width="23.85546875" style="4" customWidth="1"/>
    <col min="11371" max="11371" width="4.85546875" style="4" customWidth="1"/>
    <col min="11372" max="11372" width="3.7109375" style="4" customWidth="1"/>
    <col min="11373" max="11374" width="10" style="4" customWidth="1"/>
    <col min="11375" max="11378" width="8.7109375" style="4" customWidth="1"/>
    <col min="11379" max="11379" width="8.28515625" style="4" customWidth="1"/>
    <col min="11380" max="11625" width="13.42578125" style="4"/>
    <col min="11626" max="11626" width="23.85546875" style="4" customWidth="1"/>
    <col min="11627" max="11627" width="4.85546875" style="4" customWidth="1"/>
    <col min="11628" max="11628" width="3.7109375" style="4" customWidth="1"/>
    <col min="11629" max="11630" width="10" style="4" customWidth="1"/>
    <col min="11631" max="11634" width="8.7109375" style="4" customWidth="1"/>
    <col min="11635" max="11635" width="8.28515625" style="4" customWidth="1"/>
    <col min="11636" max="11881" width="13.42578125" style="4"/>
    <col min="11882" max="11882" width="23.85546875" style="4" customWidth="1"/>
    <col min="11883" max="11883" width="4.85546875" style="4" customWidth="1"/>
    <col min="11884" max="11884" width="3.7109375" style="4" customWidth="1"/>
    <col min="11885" max="11886" width="10" style="4" customWidth="1"/>
    <col min="11887" max="11890" width="8.7109375" style="4" customWidth="1"/>
    <col min="11891" max="11891" width="8.28515625" style="4" customWidth="1"/>
    <col min="11892" max="12137" width="13.42578125" style="4"/>
    <col min="12138" max="12138" width="23.85546875" style="4" customWidth="1"/>
    <col min="12139" max="12139" width="4.85546875" style="4" customWidth="1"/>
    <col min="12140" max="12140" width="3.7109375" style="4" customWidth="1"/>
    <col min="12141" max="12142" width="10" style="4" customWidth="1"/>
    <col min="12143" max="12146" width="8.7109375" style="4" customWidth="1"/>
    <col min="12147" max="12147" width="8.28515625" style="4" customWidth="1"/>
    <col min="12148" max="12393" width="13.42578125" style="4"/>
    <col min="12394" max="12394" width="23.85546875" style="4" customWidth="1"/>
    <col min="12395" max="12395" width="4.85546875" style="4" customWidth="1"/>
    <col min="12396" max="12396" width="3.7109375" style="4" customWidth="1"/>
    <col min="12397" max="12398" width="10" style="4" customWidth="1"/>
    <col min="12399" max="12402" width="8.7109375" style="4" customWidth="1"/>
    <col min="12403" max="12403" width="8.28515625" style="4" customWidth="1"/>
    <col min="12404" max="12649" width="13.42578125" style="4"/>
    <col min="12650" max="12650" width="23.85546875" style="4" customWidth="1"/>
    <col min="12651" max="12651" width="4.85546875" style="4" customWidth="1"/>
    <col min="12652" max="12652" width="3.7109375" style="4" customWidth="1"/>
    <col min="12653" max="12654" width="10" style="4" customWidth="1"/>
    <col min="12655" max="12658" width="8.7109375" style="4" customWidth="1"/>
    <col min="12659" max="12659" width="8.28515625" style="4" customWidth="1"/>
    <col min="12660" max="12905" width="13.42578125" style="4"/>
    <col min="12906" max="12906" width="23.85546875" style="4" customWidth="1"/>
    <col min="12907" max="12907" width="4.85546875" style="4" customWidth="1"/>
    <col min="12908" max="12908" width="3.7109375" style="4" customWidth="1"/>
    <col min="12909" max="12910" width="10" style="4" customWidth="1"/>
    <col min="12911" max="12914" width="8.7109375" style="4" customWidth="1"/>
    <col min="12915" max="12915" width="8.28515625" style="4" customWidth="1"/>
    <col min="12916" max="13161" width="13.42578125" style="4"/>
    <col min="13162" max="13162" width="23.85546875" style="4" customWidth="1"/>
    <col min="13163" max="13163" width="4.85546875" style="4" customWidth="1"/>
    <col min="13164" max="13164" width="3.7109375" style="4" customWidth="1"/>
    <col min="13165" max="13166" width="10" style="4" customWidth="1"/>
    <col min="13167" max="13170" width="8.7109375" style="4" customWidth="1"/>
    <col min="13171" max="13171" width="8.28515625" style="4" customWidth="1"/>
    <col min="13172" max="13417" width="13.42578125" style="4"/>
    <col min="13418" max="13418" width="23.85546875" style="4" customWidth="1"/>
    <col min="13419" max="13419" width="4.85546875" style="4" customWidth="1"/>
    <col min="13420" max="13420" width="3.7109375" style="4" customWidth="1"/>
    <col min="13421" max="13422" width="10" style="4" customWidth="1"/>
    <col min="13423" max="13426" width="8.7109375" style="4" customWidth="1"/>
    <col min="13427" max="13427" width="8.28515625" style="4" customWidth="1"/>
    <col min="13428" max="13673" width="13.42578125" style="4"/>
    <col min="13674" max="13674" width="23.85546875" style="4" customWidth="1"/>
    <col min="13675" max="13675" width="4.85546875" style="4" customWidth="1"/>
    <col min="13676" max="13676" width="3.7109375" style="4" customWidth="1"/>
    <col min="13677" max="13678" width="10" style="4" customWidth="1"/>
    <col min="13679" max="13682" width="8.7109375" style="4" customWidth="1"/>
    <col min="13683" max="13683" width="8.28515625" style="4" customWidth="1"/>
    <col min="13684" max="13929" width="13.42578125" style="4"/>
    <col min="13930" max="13930" width="23.85546875" style="4" customWidth="1"/>
    <col min="13931" max="13931" width="4.85546875" style="4" customWidth="1"/>
    <col min="13932" max="13932" width="3.7109375" style="4" customWidth="1"/>
    <col min="13933" max="13934" width="10" style="4" customWidth="1"/>
    <col min="13935" max="13938" width="8.7109375" style="4" customWidth="1"/>
    <col min="13939" max="13939" width="8.28515625" style="4" customWidth="1"/>
    <col min="13940" max="14185" width="13.42578125" style="4"/>
    <col min="14186" max="14186" width="23.85546875" style="4" customWidth="1"/>
    <col min="14187" max="14187" width="4.85546875" style="4" customWidth="1"/>
    <col min="14188" max="14188" width="3.7109375" style="4" customWidth="1"/>
    <col min="14189" max="14190" width="10" style="4" customWidth="1"/>
    <col min="14191" max="14194" width="8.7109375" style="4" customWidth="1"/>
    <col min="14195" max="14195" width="8.28515625" style="4" customWidth="1"/>
    <col min="14196" max="14441" width="13.42578125" style="4"/>
    <col min="14442" max="14442" width="23.85546875" style="4" customWidth="1"/>
    <col min="14443" max="14443" width="4.85546875" style="4" customWidth="1"/>
    <col min="14444" max="14444" width="3.7109375" style="4" customWidth="1"/>
    <col min="14445" max="14446" width="10" style="4" customWidth="1"/>
    <col min="14447" max="14450" width="8.7109375" style="4" customWidth="1"/>
    <col min="14451" max="14451" width="8.28515625" style="4" customWidth="1"/>
    <col min="14452" max="14697" width="13.42578125" style="4"/>
    <col min="14698" max="14698" width="23.85546875" style="4" customWidth="1"/>
    <col min="14699" max="14699" width="4.85546875" style="4" customWidth="1"/>
    <col min="14700" max="14700" width="3.7109375" style="4" customWidth="1"/>
    <col min="14701" max="14702" width="10" style="4" customWidth="1"/>
    <col min="14703" max="14706" width="8.7109375" style="4" customWidth="1"/>
    <col min="14707" max="14707" width="8.28515625" style="4" customWidth="1"/>
    <col min="14708" max="14953" width="13.42578125" style="4"/>
    <col min="14954" max="14954" width="23.85546875" style="4" customWidth="1"/>
    <col min="14955" max="14955" width="4.85546875" style="4" customWidth="1"/>
    <col min="14956" max="14956" width="3.7109375" style="4" customWidth="1"/>
    <col min="14957" max="14958" width="10" style="4" customWidth="1"/>
    <col min="14959" max="14962" width="8.7109375" style="4" customWidth="1"/>
    <col min="14963" max="14963" width="8.28515625" style="4" customWidth="1"/>
    <col min="14964" max="15209" width="13.42578125" style="4"/>
    <col min="15210" max="15210" width="23.85546875" style="4" customWidth="1"/>
    <col min="15211" max="15211" width="4.85546875" style="4" customWidth="1"/>
    <col min="15212" max="15212" width="3.7109375" style="4" customWidth="1"/>
    <col min="15213" max="15214" width="10" style="4" customWidth="1"/>
    <col min="15215" max="15218" width="8.7109375" style="4" customWidth="1"/>
    <col min="15219" max="15219" width="8.28515625" style="4" customWidth="1"/>
    <col min="15220" max="15465" width="13.42578125" style="4"/>
    <col min="15466" max="15466" width="23.85546875" style="4" customWidth="1"/>
    <col min="15467" max="15467" width="4.85546875" style="4" customWidth="1"/>
    <col min="15468" max="15468" width="3.7109375" style="4" customWidth="1"/>
    <col min="15469" max="15470" width="10" style="4" customWidth="1"/>
    <col min="15471" max="15474" width="8.7109375" style="4" customWidth="1"/>
    <col min="15475" max="15475" width="8.28515625" style="4" customWidth="1"/>
    <col min="15476" max="15721" width="13.42578125" style="4"/>
    <col min="15722" max="15722" width="23.85546875" style="4" customWidth="1"/>
    <col min="15723" max="15723" width="4.85546875" style="4" customWidth="1"/>
    <col min="15724" max="15724" width="3.7109375" style="4" customWidth="1"/>
    <col min="15725" max="15726" width="10" style="4" customWidth="1"/>
    <col min="15727" max="15730" width="8.7109375" style="4" customWidth="1"/>
    <col min="15731" max="15731" width="8.28515625" style="4" customWidth="1"/>
    <col min="15732" max="16384" width="13.42578125" style="4"/>
  </cols>
  <sheetData>
    <row r="1" spans="1:5" s="38" customFormat="1" ht="22.5" x14ac:dyDescent="0.35">
      <c r="A1" s="37" t="s">
        <v>2464</v>
      </c>
      <c r="E1" s="48" t="str">
        <f>IF(①申請書!E10="該当なし","",①申請書!E10)</f>
        <v/>
      </c>
    </row>
    <row r="2" spans="1:5" s="5" customFormat="1" ht="27.75" customHeight="1" thickBot="1" x14ac:dyDescent="0.4">
      <c r="A2" s="49" t="s">
        <v>2468</v>
      </c>
      <c r="D2" s="6"/>
    </row>
    <row r="3" spans="1:5" ht="26.1" customHeight="1" x14ac:dyDescent="0.35">
      <c r="A3" s="7" t="s">
        <v>1250</v>
      </c>
      <c r="B3" s="514" t="str">
        <f>IF(①申請書!E21="該当なし","",①申請書!E21)</f>
        <v/>
      </c>
      <c r="C3" s="515"/>
      <c r="D3" s="518"/>
      <c r="E3" s="519"/>
    </row>
    <row r="4" spans="1:5" ht="26.1" customHeight="1" x14ac:dyDescent="0.35">
      <c r="A4" s="8" t="s">
        <v>1251</v>
      </c>
      <c r="B4" s="512" t="str">
        <f>IF(①申請書!E10="該当なし","",①申請書!E10)</f>
        <v/>
      </c>
      <c r="C4" s="512"/>
      <c r="D4" s="512"/>
      <c r="E4" s="513"/>
    </row>
    <row r="5" spans="1:5" ht="26.1" customHeight="1" x14ac:dyDescent="0.35">
      <c r="A5" s="9" t="s">
        <v>1252</v>
      </c>
      <c r="B5" s="510"/>
      <c r="C5" s="511"/>
      <c r="D5" s="10" t="s">
        <v>1253</v>
      </c>
      <c r="E5" s="11"/>
    </row>
    <row r="6" spans="1:5" ht="18" customHeight="1" x14ac:dyDescent="0.35">
      <c r="A6" s="9" t="s">
        <v>1254</v>
      </c>
      <c r="B6" s="12" t="s">
        <v>1255</v>
      </c>
      <c r="C6" s="13" t="s">
        <v>1244</v>
      </c>
      <c r="D6" s="516"/>
      <c r="E6" s="517"/>
    </row>
    <row r="7" spans="1:5" ht="18" customHeight="1" x14ac:dyDescent="0.35">
      <c r="A7" s="14" t="s">
        <v>1256</v>
      </c>
      <c r="B7" s="39"/>
      <c r="C7" s="40"/>
      <c r="D7" s="500"/>
      <c r="E7" s="501"/>
    </row>
    <row r="8" spans="1:5" ht="18" customHeight="1" x14ac:dyDescent="0.35">
      <c r="A8" s="14"/>
      <c r="B8" s="41"/>
      <c r="C8" s="42"/>
      <c r="D8" s="502"/>
      <c r="E8" s="503"/>
    </row>
    <row r="9" spans="1:5" ht="18" customHeight="1" x14ac:dyDescent="0.35">
      <c r="A9" s="14"/>
      <c r="B9" s="41"/>
      <c r="C9" s="42"/>
      <c r="D9" s="502"/>
      <c r="E9" s="503"/>
    </row>
    <row r="10" spans="1:5" ht="18" customHeight="1" x14ac:dyDescent="0.35">
      <c r="A10" s="14"/>
      <c r="B10" s="41"/>
      <c r="C10" s="42"/>
      <c r="D10" s="520"/>
      <c r="E10" s="503"/>
    </row>
    <row r="11" spans="1:5" ht="18" customHeight="1" x14ac:dyDescent="0.35">
      <c r="A11" s="14"/>
      <c r="B11" s="41"/>
      <c r="C11" s="42"/>
      <c r="D11" s="502"/>
      <c r="E11" s="503"/>
    </row>
    <row r="12" spans="1:5" ht="18" customHeight="1" x14ac:dyDescent="0.35">
      <c r="A12" s="14"/>
      <c r="B12" s="41"/>
      <c r="C12" s="42"/>
      <c r="D12" s="502"/>
      <c r="E12" s="503"/>
    </row>
    <row r="13" spans="1:5" ht="18" customHeight="1" x14ac:dyDescent="0.35">
      <c r="A13" s="14"/>
      <c r="B13" s="41"/>
      <c r="C13" s="42"/>
      <c r="D13" s="502"/>
      <c r="E13" s="503"/>
    </row>
    <row r="14" spans="1:5" ht="18" customHeight="1" x14ac:dyDescent="0.35">
      <c r="A14" s="14"/>
      <c r="B14" s="41"/>
      <c r="C14" s="42"/>
      <c r="D14" s="502"/>
      <c r="E14" s="503"/>
    </row>
    <row r="15" spans="1:5" ht="18" customHeight="1" x14ac:dyDescent="0.35">
      <c r="A15" s="14"/>
      <c r="B15" s="41"/>
      <c r="C15" s="42"/>
      <c r="D15" s="502"/>
      <c r="E15" s="503"/>
    </row>
    <row r="16" spans="1:5" ht="18" customHeight="1" x14ac:dyDescent="0.35">
      <c r="A16" s="14"/>
      <c r="B16" s="41"/>
      <c r="C16" s="42"/>
      <c r="D16" s="502"/>
      <c r="E16" s="503"/>
    </row>
    <row r="17" spans="1:5" ht="18" customHeight="1" x14ac:dyDescent="0.35">
      <c r="A17" s="15"/>
      <c r="B17" s="43"/>
      <c r="C17" s="44"/>
      <c r="D17" s="506"/>
      <c r="E17" s="507"/>
    </row>
    <row r="18" spans="1:5" ht="18" customHeight="1" x14ac:dyDescent="0.35">
      <c r="A18" s="14" t="s">
        <v>1257</v>
      </c>
      <c r="B18" s="12" t="s">
        <v>1255</v>
      </c>
      <c r="C18" s="13" t="s">
        <v>1244</v>
      </c>
      <c r="D18" s="504"/>
      <c r="E18" s="505"/>
    </row>
    <row r="19" spans="1:5" ht="18" customHeight="1" x14ac:dyDescent="0.35">
      <c r="A19" s="508" t="s">
        <v>2432</v>
      </c>
      <c r="B19" s="39"/>
      <c r="C19" s="40"/>
      <c r="D19" s="500"/>
      <c r="E19" s="501"/>
    </row>
    <row r="20" spans="1:5" ht="18" customHeight="1" x14ac:dyDescent="0.35">
      <c r="A20" s="508"/>
      <c r="B20" s="41"/>
      <c r="C20" s="42"/>
      <c r="D20" s="502"/>
      <c r="E20" s="503"/>
    </row>
    <row r="21" spans="1:5" ht="18" customHeight="1" x14ac:dyDescent="0.35">
      <c r="A21" s="508"/>
      <c r="B21" s="41"/>
      <c r="C21" s="42"/>
      <c r="D21" s="502"/>
      <c r="E21" s="503"/>
    </row>
    <row r="22" spans="1:5" ht="18" customHeight="1" x14ac:dyDescent="0.35">
      <c r="A22" s="508"/>
      <c r="B22" s="41"/>
      <c r="C22" s="42"/>
      <c r="D22" s="502"/>
      <c r="E22" s="503"/>
    </row>
    <row r="23" spans="1:5" ht="18" customHeight="1" x14ac:dyDescent="0.35">
      <c r="A23" s="508"/>
      <c r="B23" s="41"/>
      <c r="C23" s="42"/>
      <c r="D23" s="502"/>
      <c r="E23" s="503"/>
    </row>
    <row r="24" spans="1:5" ht="18" customHeight="1" x14ac:dyDescent="0.35">
      <c r="A24" s="508"/>
      <c r="B24" s="41"/>
      <c r="C24" s="42"/>
      <c r="D24" s="502"/>
      <c r="E24" s="503"/>
    </row>
    <row r="25" spans="1:5" ht="18" customHeight="1" x14ac:dyDescent="0.35">
      <c r="A25" s="508"/>
      <c r="B25" s="41"/>
      <c r="C25" s="42"/>
      <c r="D25" s="502"/>
      <c r="E25" s="503"/>
    </row>
    <row r="26" spans="1:5" ht="18" customHeight="1" x14ac:dyDescent="0.35">
      <c r="A26" s="509"/>
      <c r="B26" s="43"/>
      <c r="C26" s="44"/>
      <c r="D26" s="506"/>
      <c r="E26" s="507"/>
    </row>
    <row r="27" spans="1:5" ht="18" customHeight="1" x14ac:dyDescent="0.35">
      <c r="A27" s="9" t="s">
        <v>1258</v>
      </c>
      <c r="B27" s="12" t="s">
        <v>1255</v>
      </c>
      <c r="C27" s="13" t="s">
        <v>1244</v>
      </c>
      <c r="D27" s="504"/>
      <c r="E27" s="505"/>
    </row>
    <row r="28" spans="1:5" ht="18" customHeight="1" x14ac:dyDescent="0.35">
      <c r="A28" s="498" t="s">
        <v>2443</v>
      </c>
      <c r="B28" s="39"/>
      <c r="C28" s="40"/>
      <c r="D28" s="500"/>
      <c r="E28" s="501"/>
    </row>
    <row r="29" spans="1:5" ht="18" customHeight="1" x14ac:dyDescent="0.35">
      <c r="A29" s="498"/>
      <c r="B29" s="41"/>
      <c r="C29" s="42"/>
      <c r="D29" s="502"/>
      <c r="E29" s="503"/>
    </row>
    <row r="30" spans="1:5" ht="18" customHeight="1" x14ac:dyDescent="0.35">
      <c r="A30" s="498"/>
      <c r="B30" s="41"/>
      <c r="C30" s="42"/>
      <c r="D30" s="502"/>
      <c r="E30" s="503"/>
    </row>
    <row r="31" spans="1:5" ht="18" customHeight="1" x14ac:dyDescent="0.35">
      <c r="A31" s="498"/>
      <c r="B31" s="41"/>
      <c r="C31" s="42"/>
      <c r="D31" s="502"/>
      <c r="E31" s="503"/>
    </row>
    <row r="32" spans="1:5" ht="18" customHeight="1" x14ac:dyDescent="0.35">
      <c r="A32" s="498"/>
      <c r="B32" s="41"/>
      <c r="C32" s="42"/>
      <c r="D32" s="502"/>
      <c r="E32" s="503"/>
    </row>
    <row r="33" spans="1:5" ht="18" customHeight="1" x14ac:dyDescent="0.35">
      <c r="A33" s="498"/>
      <c r="B33" s="41"/>
      <c r="C33" s="42"/>
      <c r="D33" s="502"/>
      <c r="E33" s="503"/>
    </row>
    <row r="34" spans="1:5" ht="18" customHeight="1" x14ac:dyDescent="0.35">
      <c r="A34" s="498"/>
      <c r="B34" s="41"/>
      <c r="C34" s="42"/>
      <c r="D34" s="502"/>
      <c r="E34" s="503"/>
    </row>
    <row r="35" spans="1:5" ht="18" customHeight="1" x14ac:dyDescent="0.35">
      <c r="A35" s="498"/>
      <c r="B35" s="41"/>
      <c r="C35" s="42"/>
      <c r="D35" s="502"/>
      <c r="E35" s="503"/>
    </row>
    <row r="36" spans="1:5" ht="18" customHeight="1" x14ac:dyDescent="0.35">
      <c r="A36" s="499"/>
      <c r="B36" s="43"/>
      <c r="C36" s="44"/>
      <c r="D36" s="506"/>
      <c r="E36" s="507"/>
    </row>
    <row r="37" spans="1:5" ht="32.1" customHeight="1" x14ac:dyDescent="0.35">
      <c r="A37" s="487" t="s">
        <v>2444</v>
      </c>
      <c r="B37" s="168">
        <v>1</v>
      </c>
      <c r="C37" s="496"/>
      <c r="D37" s="496"/>
      <c r="E37" s="497"/>
    </row>
    <row r="38" spans="1:5" ht="32.1" customHeight="1" x14ac:dyDescent="0.35">
      <c r="A38" s="488"/>
      <c r="B38" s="169">
        <v>2</v>
      </c>
      <c r="C38" s="492"/>
      <c r="D38" s="492"/>
      <c r="E38" s="493"/>
    </row>
    <row r="39" spans="1:5" ht="32.1" customHeight="1" x14ac:dyDescent="0.35">
      <c r="A39" s="489" t="s">
        <v>2445</v>
      </c>
      <c r="B39" s="169">
        <v>3</v>
      </c>
      <c r="C39" s="492"/>
      <c r="D39" s="492"/>
      <c r="E39" s="493"/>
    </row>
    <row r="40" spans="1:5" ht="32.1" customHeight="1" x14ac:dyDescent="0.35">
      <c r="A40" s="489"/>
      <c r="B40" s="169">
        <v>4</v>
      </c>
      <c r="C40" s="492"/>
      <c r="D40" s="492"/>
      <c r="E40" s="493"/>
    </row>
    <row r="41" spans="1:5" ht="32.1" customHeight="1" thickBot="1" x14ac:dyDescent="0.4">
      <c r="A41" s="490"/>
      <c r="B41" s="170">
        <v>5</v>
      </c>
      <c r="C41" s="494"/>
      <c r="D41" s="494"/>
      <c r="E41" s="495"/>
    </row>
    <row r="42" spans="1:5" ht="39.75" customHeight="1" x14ac:dyDescent="0.35">
      <c r="A42" s="491" t="s">
        <v>1259</v>
      </c>
      <c r="B42" s="491"/>
      <c r="C42" s="491"/>
      <c r="D42" s="491"/>
      <c r="E42" s="491"/>
    </row>
    <row r="43" spans="1:5" ht="15.75" customHeight="1" x14ac:dyDescent="0.35">
      <c r="A43" s="10"/>
      <c r="B43" s="16"/>
      <c r="C43" s="16"/>
      <c r="D43" s="16"/>
      <c r="E43" s="16"/>
    </row>
    <row r="44" spans="1:5" x14ac:dyDescent="0.35">
      <c r="A44" s="45"/>
    </row>
    <row r="46" spans="1:5" x14ac:dyDescent="0.35">
      <c r="A46" s="17"/>
    </row>
  </sheetData>
  <sheetProtection algorithmName="SHA-512" hashValue="VsVVEevx67Kc1hKh6IHUJyjQ4UYLihDqSFDF9odA5pSvjBFh5VHqny5oHaEy3sknQ/WhV2APZqNY7znICNxxjQ==" saltValue="LbwuosH+rDZRUelUXcaiWw==" spinCount="100000" sheet="1" selectLockedCells="1"/>
  <mergeCells count="45">
    <mergeCell ref="B5:C5"/>
    <mergeCell ref="B4:E4"/>
    <mergeCell ref="B3:C3"/>
    <mergeCell ref="D11:E11"/>
    <mergeCell ref="D9:E9"/>
    <mergeCell ref="D8:E8"/>
    <mergeCell ref="D7:E7"/>
    <mergeCell ref="D6:E6"/>
    <mergeCell ref="D3:E3"/>
    <mergeCell ref="D10:E10"/>
    <mergeCell ref="D16:E16"/>
    <mergeCell ref="D15:E15"/>
    <mergeCell ref="D14:E14"/>
    <mergeCell ref="D12:E12"/>
    <mergeCell ref="D13:E13"/>
    <mergeCell ref="A19:A26"/>
    <mergeCell ref="D19:E19"/>
    <mergeCell ref="D20:E20"/>
    <mergeCell ref="D18:E18"/>
    <mergeCell ref="D17:E17"/>
    <mergeCell ref="D26:E26"/>
    <mergeCell ref="D25:E25"/>
    <mergeCell ref="D23:E23"/>
    <mergeCell ref="D22:E22"/>
    <mergeCell ref="D21:E21"/>
    <mergeCell ref="D24:E24"/>
    <mergeCell ref="A28:A36"/>
    <mergeCell ref="D28:E28"/>
    <mergeCell ref="D30:E30"/>
    <mergeCell ref="D35:E35"/>
    <mergeCell ref="D27:E27"/>
    <mergeCell ref="D33:E33"/>
    <mergeCell ref="D36:E36"/>
    <mergeCell ref="D32:E32"/>
    <mergeCell ref="D31:E31"/>
    <mergeCell ref="D29:E29"/>
    <mergeCell ref="D34:E34"/>
    <mergeCell ref="A37:A38"/>
    <mergeCell ref="A39:A41"/>
    <mergeCell ref="A42:E42"/>
    <mergeCell ref="C38:E38"/>
    <mergeCell ref="C39:E39"/>
    <mergeCell ref="C41:E41"/>
    <mergeCell ref="C40:E40"/>
    <mergeCell ref="C37:E37"/>
  </mergeCells>
  <phoneticPr fontId="3"/>
  <conditionalFormatting sqref="B5:C5 B7:E9 B10:D10 B11:E17 B19:E26 B28:E36 C37:E41">
    <cfRule type="notContainsBlanks" dxfId="4" priority="1">
      <formula>LEN(TRIM(B5))&gt;0</formula>
    </cfRule>
  </conditionalFormatting>
  <printOptions horizontalCentered="1"/>
  <pageMargins left="0.47" right="0.38" top="0.51181102362204722" bottom="0.39370078740157483" header="0.31496062992125984" footer="0.31496062992125984"/>
  <pageSetup paperSize="9" scale="8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AD56-9BAA-452C-9A4B-57C32B697A67}">
  <sheetPr codeName="Sheet10">
    <tabColor theme="5" tint="0.59999389629810485"/>
  </sheetPr>
  <dimension ref="A1:BZ76"/>
  <sheetViews>
    <sheetView showGridLines="0" zoomScaleNormal="100" workbookViewId="0">
      <pane xSplit="2" topLeftCell="C1" activePane="topRight" state="frozen"/>
      <selection pane="topRight" activeCell="H13" sqref="H13"/>
    </sheetView>
  </sheetViews>
  <sheetFormatPr defaultColWidth="10.28515625" defaultRowHeight="18.75" x14ac:dyDescent="0.35"/>
  <cols>
    <col min="1" max="1" width="12.140625" style="3" customWidth="1"/>
    <col min="2" max="2" width="24.5703125" style="3" customWidth="1"/>
    <col min="3" max="3" width="15.5703125" style="3" bestFit="1" customWidth="1"/>
    <col min="4" max="4" width="15.140625" style="3" customWidth="1"/>
    <col min="5" max="5" width="24.7109375" style="3" bestFit="1" customWidth="1"/>
    <col min="6" max="6" width="24.7109375" style="3" customWidth="1"/>
    <col min="7" max="7" width="10.28515625" style="3"/>
    <col min="8" max="8" width="17" style="3" customWidth="1"/>
    <col min="9" max="9" width="16" style="3" customWidth="1"/>
    <col min="10" max="11" width="21" style="3" customWidth="1"/>
    <col min="12" max="12" width="12" style="3" customWidth="1"/>
    <col min="13" max="14" width="14.28515625" style="3" customWidth="1"/>
    <col min="15" max="16" width="14.85546875" style="3" customWidth="1"/>
    <col min="17" max="18" width="13.28515625" style="3" customWidth="1"/>
    <col min="19" max="19" width="12.28515625" style="3" customWidth="1"/>
    <col min="20" max="20" width="11" style="3" customWidth="1"/>
    <col min="21" max="21" width="15.140625" style="3" customWidth="1"/>
    <col min="22" max="22" width="17" style="3" customWidth="1"/>
    <col min="23" max="23" width="14.5703125" style="3" customWidth="1"/>
    <col min="24" max="25" width="17.28515625" style="3" customWidth="1"/>
    <col min="26" max="26" width="16.5703125" style="3" customWidth="1"/>
    <col min="27" max="27" width="13.28515625" style="3" customWidth="1"/>
    <col min="28" max="28" width="17.28515625" style="3" customWidth="1"/>
    <col min="29" max="29" width="16.5703125" style="3" customWidth="1"/>
    <col min="30" max="35" width="13.7109375" style="3" customWidth="1"/>
    <col min="36" max="36" width="10.28515625" style="3"/>
    <col min="37" max="37" width="10" style="3" customWidth="1"/>
    <col min="38" max="38" width="10.28515625" style="3"/>
    <col min="39" max="39" width="9.7109375" style="3" customWidth="1"/>
    <col min="40" max="40" width="11.85546875" style="3" customWidth="1"/>
    <col min="41" max="41" width="10.5703125" style="3" customWidth="1"/>
    <col min="42" max="42" width="10.42578125" style="3" customWidth="1"/>
    <col min="43" max="46" width="10.42578125" style="3" bestFit="1" customWidth="1"/>
    <col min="47" max="48" width="10.42578125" style="3" customWidth="1"/>
    <col min="49" max="50" width="10.42578125" style="3" bestFit="1" customWidth="1"/>
    <col min="51" max="70" width="10.28515625" style="3"/>
    <col min="71" max="71" width="13.7109375" style="3" customWidth="1"/>
    <col min="72" max="72" width="10.28515625" style="3"/>
    <col min="73" max="73" width="22.85546875" style="3" customWidth="1"/>
    <col min="74" max="74" width="10.28515625" style="3"/>
    <col min="75" max="75" width="23.140625" style="3" customWidth="1"/>
    <col min="76" max="76" width="10.28515625" style="3"/>
    <col min="77" max="77" width="13" style="3" customWidth="1"/>
    <col min="78" max="78" width="19.42578125" style="3" customWidth="1"/>
    <col min="79" max="16384" width="10.28515625" style="3"/>
  </cols>
  <sheetData>
    <row r="1" spans="1:78" ht="39.75" customHeight="1" thickBot="1" x14ac:dyDescent="0.4">
      <c r="A1" s="521" t="str">
        <f>+B4</f>
        <v>該当なし。正しいカリキュラム番号を入力してください。新規の場合はカリキュラム名を入力してください。</v>
      </c>
      <c r="B1" s="521"/>
      <c r="AB1" s="381" t="s">
        <v>3542</v>
      </c>
      <c r="AN1" s="176"/>
    </row>
    <row r="2" spans="1:78" s="192" customFormat="1" ht="19.5" customHeight="1" thickBot="1" x14ac:dyDescent="0.4">
      <c r="A2" s="177" t="s">
        <v>1282</v>
      </c>
      <c r="B2" s="178"/>
      <c r="C2" s="178"/>
      <c r="D2" s="179"/>
      <c r="E2" s="178"/>
      <c r="F2" s="178"/>
      <c r="G2" s="178"/>
      <c r="H2" s="178"/>
      <c r="I2" s="180"/>
      <c r="J2" s="522" t="s">
        <v>1283</v>
      </c>
      <c r="K2" s="524"/>
      <c r="L2" s="181" t="s">
        <v>1284</v>
      </c>
      <c r="M2" s="182" t="s">
        <v>1285</v>
      </c>
      <c r="N2" s="179"/>
      <c r="O2" s="179"/>
      <c r="P2" s="179"/>
      <c r="Q2" s="179"/>
      <c r="R2" s="183"/>
      <c r="S2" s="184" t="s">
        <v>1286</v>
      </c>
      <c r="T2" s="185"/>
      <c r="U2" s="186"/>
      <c r="V2" s="184" t="s">
        <v>1287</v>
      </c>
      <c r="W2" s="185"/>
      <c r="X2" s="185"/>
      <c r="Y2" s="185"/>
      <c r="Z2" s="186"/>
      <c r="AA2" s="522" t="s">
        <v>1288</v>
      </c>
      <c r="AB2" s="523"/>
      <c r="AC2" s="524"/>
      <c r="AD2" s="184" t="s">
        <v>2438</v>
      </c>
      <c r="AE2" s="185"/>
      <c r="AF2" s="185"/>
      <c r="AG2" s="185"/>
      <c r="AH2" s="185"/>
      <c r="AI2" s="186"/>
      <c r="AJ2" s="182" t="s">
        <v>1289</v>
      </c>
      <c r="AK2" s="179"/>
      <c r="AL2" s="179"/>
      <c r="AM2" s="183"/>
      <c r="AN2" s="182" t="s">
        <v>2442</v>
      </c>
      <c r="AO2" s="179"/>
      <c r="AP2" s="179"/>
      <c r="AQ2" s="179"/>
      <c r="AR2" s="179"/>
      <c r="AS2" s="179"/>
      <c r="AT2" s="179"/>
      <c r="AU2" s="179"/>
      <c r="AV2" s="179"/>
      <c r="AW2" s="179"/>
      <c r="AX2" s="179"/>
      <c r="AY2" s="179"/>
      <c r="AZ2" s="179"/>
      <c r="BA2" s="187"/>
      <c r="BB2" s="187"/>
      <c r="BC2" s="187"/>
      <c r="BD2" s="187"/>
      <c r="BE2" s="187"/>
      <c r="BF2" s="187"/>
      <c r="BG2" s="187"/>
      <c r="BH2" s="187"/>
      <c r="BI2" s="187"/>
      <c r="BJ2" s="187"/>
      <c r="BK2" s="187"/>
      <c r="BL2" s="187"/>
      <c r="BM2" s="187"/>
      <c r="BN2" s="187"/>
      <c r="BO2" s="187"/>
      <c r="BP2" s="187"/>
      <c r="BQ2" s="187"/>
      <c r="BR2" s="188"/>
      <c r="BS2" s="182" t="s">
        <v>2425</v>
      </c>
      <c r="BT2" s="179"/>
      <c r="BU2" s="183"/>
      <c r="BV2" s="189" t="s">
        <v>2426</v>
      </c>
      <c r="BW2" s="190"/>
      <c r="BX2" s="190"/>
      <c r="BY2" s="190"/>
      <c r="BZ2" s="191"/>
    </row>
    <row r="3" spans="1:78" s="192" customFormat="1" ht="50.25" thickBot="1" x14ac:dyDescent="0.4">
      <c r="A3" s="193" t="s">
        <v>1723</v>
      </c>
      <c r="B3" s="194" t="s">
        <v>1</v>
      </c>
      <c r="C3" s="194" t="s">
        <v>4</v>
      </c>
      <c r="D3" s="195" t="s">
        <v>327</v>
      </c>
      <c r="E3" s="196" t="s">
        <v>2</v>
      </c>
      <c r="F3" s="196" t="s">
        <v>1290</v>
      </c>
      <c r="G3" s="196" t="s">
        <v>3</v>
      </c>
      <c r="H3" s="196" t="s">
        <v>1679</v>
      </c>
      <c r="I3" s="197" t="s">
        <v>0</v>
      </c>
      <c r="J3" s="198" t="s">
        <v>1291</v>
      </c>
      <c r="K3" s="199" t="s">
        <v>1292</v>
      </c>
      <c r="L3" s="200" t="s">
        <v>1293</v>
      </c>
      <c r="M3" s="193" t="s">
        <v>3546</v>
      </c>
      <c r="N3" s="196" t="s">
        <v>2421</v>
      </c>
      <c r="O3" s="196" t="s">
        <v>3547</v>
      </c>
      <c r="P3" s="196" t="s">
        <v>1295</v>
      </c>
      <c r="Q3" s="196" t="s">
        <v>1296</v>
      </c>
      <c r="R3" s="201" t="s">
        <v>1298</v>
      </c>
      <c r="S3" s="193" t="s">
        <v>1297</v>
      </c>
      <c r="T3" s="202" t="s">
        <v>1670</v>
      </c>
      <c r="U3" s="201" t="s">
        <v>1298</v>
      </c>
      <c r="V3" s="193" t="s">
        <v>3546</v>
      </c>
      <c r="W3" s="196" t="s">
        <v>2421</v>
      </c>
      <c r="X3" s="196" t="s">
        <v>1294</v>
      </c>
      <c r="Y3" s="196" t="s">
        <v>1295</v>
      </c>
      <c r="Z3" s="197" t="s">
        <v>1299</v>
      </c>
      <c r="AA3" s="193" t="s">
        <v>1300</v>
      </c>
      <c r="AB3" s="196" t="s">
        <v>1301</v>
      </c>
      <c r="AC3" s="197" t="s">
        <v>1299</v>
      </c>
      <c r="AD3" s="203" t="s">
        <v>1672</v>
      </c>
      <c r="AE3" s="204" t="s">
        <v>1673</v>
      </c>
      <c r="AF3" s="204" t="s">
        <v>1674</v>
      </c>
      <c r="AG3" s="204" t="s">
        <v>1675</v>
      </c>
      <c r="AH3" s="204" t="s">
        <v>1676</v>
      </c>
      <c r="AI3" s="205" t="s">
        <v>1671</v>
      </c>
      <c r="AJ3" s="203" t="s">
        <v>1302</v>
      </c>
      <c r="AK3" s="206" t="s">
        <v>1678</v>
      </c>
      <c r="AL3" s="204" t="s">
        <v>1303</v>
      </c>
      <c r="AM3" s="205" t="s">
        <v>1304</v>
      </c>
      <c r="AN3" s="207" t="s">
        <v>1653</v>
      </c>
      <c r="AO3" s="208">
        <v>1</v>
      </c>
      <c r="AP3" s="209">
        <v>2</v>
      </c>
      <c r="AQ3" s="208">
        <v>3</v>
      </c>
      <c r="AR3" s="209">
        <v>4</v>
      </c>
      <c r="AS3" s="208">
        <v>5</v>
      </c>
      <c r="AT3" s="209">
        <v>6</v>
      </c>
      <c r="AU3" s="208">
        <v>7</v>
      </c>
      <c r="AV3" s="209">
        <v>8</v>
      </c>
      <c r="AW3" s="208">
        <v>9</v>
      </c>
      <c r="AX3" s="209">
        <v>10</v>
      </c>
      <c r="AY3" s="208">
        <v>11</v>
      </c>
      <c r="AZ3" s="209">
        <v>12</v>
      </c>
      <c r="BA3" s="208">
        <v>13</v>
      </c>
      <c r="BB3" s="209">
        <v>14</v>
      </c>
      <c r="BC3" s="208">
        <v>15</v>
      </c>
      <c r="BD3" s="209">
        <v>16</v>
      </c>
      <c r="BE3" s="208">
        <v>17</v>
      </c>
      <c r="BF3" s="209">
        <v>18</v>
      </c>
      <c r="BG3" s="208">
        <v>19</v>
      </c>
      <c r="BH3" s="209">
        <v>20</v>
      </c>
      <c r="BI3" s="208">
        <v>21</v>
      </c>
      <c r="BJ3" s="209">
        <v>22</v>
      </c>
      <c r="BK3" s="208">
        <v>23</v>
      </c>
      <c r="BL3" s="209">
        <v>24</v>
      </c>
      <c r="BM3" s="208">
        <v>25</v>
      </c>
      <c r="BN3" s="209">
        <v>26</v>
      </c>
      <c r="BO3" s="208">
        <v>27</v>
      </c>
      <c r="BP3" s="209">
        <v>28</v>
      </c>
      <c r="BQ3" s="208">
        <v>29</v>
      </c>
      <c r="BR3" s="209">
        <v>30</v>
      </c>
      <c r="BS3" s="193" t="s">
        <v>1305</v>
      </c>
      <c r="BT3" s="196" t="s">
        <v>1306</v>
      </c>
      <c r="BU3" s="197" t="s">
        <v>1307</v>
      </c>
      <c r="BV3" s="210" t="s">
        <v>988</v>
      </c>
      <c r="BW3" s="210" t="s">
        <v>989</v>
      </c>
      <c r="BX3" s="211" t="s">
        <v>995</v>
      </c>
      <c r="BY3" s="211" t="s">
        <v>1654</v>
      </c>
      <c r="BZ3" s="212" t="s">
        <v>1440</v>
      </c>
    </row>
    <row r="4" spans="1:78" s="242" customFormat="1" ht="93.75" customHeight="1" thickBot="1" x14ac:dyDescent="0.4">
      <c r="A4" s="213">
        <f>①申請書!$E$2</f>
        <v>0</v>
      </c>
      <c r="B4" s="214" t="str">
        <f>①申請書!E5</f>
        <v>該当なし。正しいカリキュラム番号を入力してください。新規の場合はカリキュラム名を入力してください。</v>
      </c>
      <c r="C4" s="214" t="str">
        <f>①申請書!E9</f>
        <v>該当なし</v>
      </c>
      <c r="D4" s="215" t="str">
        <f>①申請書!E12</f>
        <v>該当なし</v>
      </c>
      <c r="E4" s="216" t="str">
        <f>①申請書!E10</f>
        <v>該当なし</v>
      </c>
      <c r="F4" s="217" t="str">
        <f>①申請書!E11</f>
        <v>該当なし</v>
      </c>
      <c r="G4" s="217" t="s">
        <v>7</v>
      </c>
      <c r="H4" s="217" t="str">
        <f>①申請書!E16</f>
        <v>https://</v>
      </c>
      <c r="I4" s="218" t="str">
        <f>IF(①申請書!E2="","",VLOOKUP(①申請書!E15,事務局1!A30:B76,2,0))</f>
        <v/>
      </c>
      <c r="J4" s="219"/>
      <c r="K4" s="220"/>
      <c r="L4" s="221"/>
      <c r="M4" s="222"/>
      <c r="N4" s="223"/>
      <c r="O4" s="223">
        <f>③診療!E16</f>
        <v>0</v>
      </c>
      <c r="P4" s="223">
        <f>③診療!E17</f>
        <v>0</v>
      </c>
      <c r="Q4" s="223">
        <f>③診療!E15</f>
        <v>0</v>
      </c>
      <c r="R4" s="224"/>
      <c r="S4" s="222">
        <f>①申請書!E19</f>
        <v>0</v>
      </c>
      <c r="T4" s="225">
        <f>①申請書!H19</f>
        <v>0</v>
      </c>
      <c r="U4" s="224"/>
      <c r="V4" s="226"/>
      <c r="W4" s="227"/>
      <c r="X4" s="223">
        <f>④連携施設!F3</f>
        <v>0</v>
      </c>
      <c r="Y4" s="223">
        <f>④連携施設!G3</f>
        <v>0</v>
      </c>
      <c r="Z4" s="220"/>
      <c r="AA4" s="222">
        <f>④連携施設!D3</f>
        <v>0</v>
      </c>
      <c r="AB4" s="228">
        <f>④連携施設!E3</f>
        <v>0</v>
      </c>
      <c r="AC4" s="220"/>
      <c r="AD4" s="229">
        <f>'⑤計算シート '!I9</f>
        <v>0</v>
      </c>
      <c r="AE4" s="230">
        <f>'⑤計算シート '!I13</f>
        <v>0</v>
      </c>
      <c r="AF4" s="231">
        <f>MIN(AD4,AE4)</f>
        <v>0</v>
      </c>
      <c r="AG4" s="231">
        <f>'⑤計算シート '!F19</f>
        <v>0</v>
      </c>
      <c r="AH4" s="231">
        <f>+AF4-AG4</f>
        <v>0</v>
      </c>
      <c r="AI4" s="232">
        <f>'⑤計算シート '!I23</f>
        <v>0</v>
      </c>
      <c r="AJ4" s="233" t="str">
        <f>①申請書!E21</f>
        <v>該当なし</v>
      </c>
      <c r="AK4" s="234" t="str">
        <f>IF(COUNTIF(基幹施設データ!F:F,AN4)&gt;0,"〇","✖")</f>
        <v>✖</v>
      </c>
      <c r="AL4" s="235">
        <f>①申請書!H21</f>
        <v>0</v>
      </c>
      <c r="AM4" s="236">
        <f>①申請書!K21</f>
        <v>0</v>
      </c>
      <c r="AN4" s="237" t="str">
        <f>SUBSTITUTE(DBCS(AJ4),"　","")</f>
        <v>該当なし</v>
      </c>
      <c r="AO4" s="238" t="str">
        <f>SUBSTITUTE(DBCS(⑥専門研修指導医!$C6),"　","")</f>
        <v/>
      </c>
      <c r="AP4" s="238" t="str">
        <f>SUBSTITUTE(DBCS(⑥専門研修指導医!$C7),"　","")</f>
        <v/>
      </c>
      <c r="AQ4" s="238" t="str">
        <f>SUBSTITUTE(DBCS(⑥専門研修指導医!$C8),"　","")</f>
        <v/>
      </c>
      <c r="AR4" s="238" t="str">
        <f>SUBSTITUTE(DBCS(⑥専門研修指導医!$C9),"　","")</f>
        <v/>
      </c>
      <c r="AS4" s="238" t="str">
        <f>SUBSTITUTE(DBCS(⑥専門研修指導医!$C10),"　","")</f>
        <v/>
      </c>
      <c r="AT4" s="238" t="str">
        <f>SUBSTITUTE(DBCS(⑥専門研修指導医!$C11),"　","")</f>
        <v/>
      </c>
      <c r="AU4" s="238" t="str">
        <f>SUBSTITUTE(DBCS(⑥専門研修指導医!$C12),"　","")</f>
        <v/>
      </c>
      <c r="AV4" s="238" t="str">
        <f>SUBSTITUTE(DBCS(⑥専門研修指導医!$C13),"　","")</f>
        <v/>
      </c>
      <c r="AW4" s="238" t="str">
        <f>SUBSTITUTE(DBCS(⑥専門研修指導医!$C14),"　","")</f>
        <v/>
      </c>
      <c r="AX4" s="238" t="str">
        <f>SUBSTITUTE(DBCS(⑥専門研修指導医!$C15),"　","")</f>
        <v/>
      </c>
      <c r="AY4" s="238" t="str">
        <f>SUBSTITUTE(DBCS(⑥専門研修指導医!$C16),"　","")</f>
        <v/>
      </c>
      <c r="AZ4" s="238" t="str">
        <f>SUBSTITUTE(DBCS(⑥専門研修指導医!$C17),"　","")</f>
        <v/>
      </c>
      <c r="BA4" s="238" t="str">
        <f>SUBSTITUTE(DBCS(⑥専門研修指導医!$C18),"　","")</f>
        <v/>
      </c>
      <c r="BB4" s="238" t="str">
        <f>SUBSTITUTE(DBCS(⑥専門研修指導医!$C19),"　","")</f>
        <v/>
      </c>
      <c r="BC4" s="238" t="str">
        <f>SUBSTITUTE(DBCS(⑥専門研修指導医!$C20),"　","")</f>
        <v/>
      </c>
      <c r="BD4" s="238" t="str">
        <f>SUBSTITUTE(DBCS(⑥専門研修指導医!$C21),"　","")</f>
        <v/>
      </c>
      <c r="BE4" s="238" t="str">
        <f>SUBSTITUTE(DBCS(⑥専門研修指導医!$C22),"　","")</f>
        <v/>
      </c>
      <c r="BF4" s="238" t="str">
        <f>SUBSTITUTE(DBCS(⑥専門研修指導医!$C23),"　","")</f>
        <v/>
      </c>
      <c r="BG4" s="238" t="str">
        <f>SUBSTITUTE(DBCS(⑥専門研修指導医!$C24),"　","")</f>
        <v/>
      </c>
      <c r="BH4" s="238" t="str">
        <f>SUBSTITUTE(DBCS(⑥専門研修指導医!$C25),"　","")</f>
        <v/>
      </c>
      <c r="BI4" s="238" t="str">
        <f>SUBSTITUTE(DBCS(⑥専門研修指導医!$C26),"　","")</f>
        <v/>
      </c>
      <c r="BJ4" s="238" t="str">
        <f>SUBSTITUTE(DBCS(⑥専門研修指導医!$C27),"　","")</f>
        <v/>
      </c>
      <c r="BK4" s="238" t="str">
        <f>SUBSTITUTE(DBCS(⑥専門研修指導医!$C28),"　","")</f>
        <v/>
      </c>
      <c r="BL4" s="238" t="str">
        <f>SUBSTITUTE(DBCS(⑥専門研修指導医!$C29),"　","")</f>
        <v/>
      </c>
      <c r="BM4" s="238" t="str">
        <f>SUBSTITUTE(DBCS(⑥専門研修指導医!$C30),"　","")</f>
        <v/>
      </c>
      <c r="BN4" s="238" t="str">
        <f>SUBSTITUTE(DBCS(⑥専門研修指導医!$C31),"　","")</f>
        <v/>
      </c>
      <c r="BO4" s="238" t="str">
        <f>SUBSTITUTE(DBCS(⑥専門研修指導医!$C32),"　","")</f>
        <v/>
      </c>
      <c r="BP4" s="238" t="str">
        <f>SUBSTITUTE(DBCS(⑥専門研修指導医!$C33),"　","")</f>
        <v/>
      </c>
      <c r="BQ4" s="238" t="str">
        <f>SUBSTITUTE(DBCS(⑥専門研修指導医!$C34),"　","")</f>
        <v/>
      </c>
      <c r="BR4" s="238" t="str">
        <f>SUBSTITUTE(DBCS(⑥専門研修指導医!$C35),"　","")</f>
        <v/>
      </c>
      <c r="BS4" s="239" t="str">
        <f>①申請書!E14</f>
        <v>該当なし</v>
      </c>
      <c r="BT4" s="216" t="str">
        <f>①申請書!E15</f>
        <v>該当なし</v>
      </c>
      <c r="BU4" s="218" t="str">
        <f>①申請書!G15</f>
        <v>該当なし</v>
      </c>
      <c r="BV4" s="240" t="str">
        <f>①申請書!E24</f>
        <v>該当なし</v>
      </c>
      <c r="BW4" s="241" t="str">
        <f>IF(①申請書!E25="","",①申請書!E25)</f>
        <v>該当なし</v>
      </c>
      <c r="BX4" s="241">
        <f>①申請書!H24</f>
        <v>0</v>
      </c>
      <c r="BY4" s="257" t="str">
        <f>BS4</f>
        <v>該当なし</v>
      </c>
      <c r="BZ4" s="258" t="str">
        <f>BU4</f>
        <v>該当なし</v>
      </c>
    </row>
    <row r="5" spans="1:78" s="242" customFormat="1" ht="19.5" customHeight="1" x14ac:dyDescent="0.35">
      <c r="A5" s="243"/>
      <c r="B5" s="244"/>
      <c r="C5" s="244"/>
      <c r="D5" s="245"/>
      <c r="E5" s="244"/>
      <c r="F5" s="244"/>
      <c r="G5" s="244"/>
      <c r="H5" s="244"/>
      <c r="I5" s="243"/>
      <c r="J5" s="243"/>
      <c r="K5" s="243"/>
      <c r="L5" s="243"/>
      <c r="M5" s="246"/>
      <c r="N5" s="246"/>
      <c r="O5" s="246"/>
      <c r="P5" s="246"/>
      <c r="Q5" s="246"/>
      <c r="R5" s="247"/>
      <c r="S5" s="246"/>
      <c r="T5" s="247"/>
      <c r="U5" s="247"/>
      <c r="V5" s="243"/>
      <c r="W5" s="243"/>
      <c r="X5" s="246"/>
      <c r="Y5" s="246"/>
      <c r="Z5" s="243"/>
      <c r="AA5" s="246"/>
      <c r="AB5" s="248"/>
      <c r="AC5" s="243"/>
      <c r="AD5" s="249"/>
      <c r="AE5" s="250"/>
      <c r="AF5" s="249"/>
      <c r="AG5" s="249"/>
      <c r="AH5" s="249"/>
      <c r="AI5" s="251"/>
      <c r="AJ5" s="243"/>
      <c r="AK5" s="243"/>
      <c r="AL5" s="252"/>
      <c r="AM5" s="252"/>
      <c r="AN5" s="382" t="s">
        <v>3544</v>
      </c>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V5" s="244"/>
      <c r="BW5" s="244"/>
      <c r="BX5" s="244"/>
      <c r="BY5" s="244"/>
      <c r="BZ5" s="244"/>
    </row>
    <row r="6" spans="1:78" ht="19.5" x14ac:dyDescent="0.35">
      <c r="AJ6" s="192"/>
      <c r="AK6" s="192"/>
      <c r="AL6" s="192"/>
      <c r="AM6" s="192"/>
      <c r="AN6" s="382" t="s">
        <v>3545</v>
      </c>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row>
    <row r="7" spans="1:78" ht="22.5" x14ac:dyDescent="0.35">
      <c r="A7" s="34" t="s">
        <v>2472</v>
      </c>
      <c r="AB7" s="381" t="s">
        <v>3543</v>
      </c>
      <c r="AO7" s="252"/>
      <c r="AP7" s="252"/>
      <c r="AQ7" s="243"/>
      <c r="AR7" s="243"/>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row>
    <row r="8" spans="1:78" s="192" customFormat="1" ht="33.75" thickBot="1" x14ac:dyDescent="0.4">
      <c r="A8" s="295" t="s">
        <v>1723</v>
      </c>
      <c r="B8" s="295" t="s">
        <v>1</v>
      </c>
      <c r="C8" s="295" t="s">
        <v>4</v>
      </c>
      <c r="D8" s="296"/>
      <c r="E8" s="295" t="s">
        <v>2</v>
      </c>
      <c r="F8" s="295" t="s">
        <v>1290</v>
      </c>
      <c r="G8" s="295" t="s">
        <v>3</v>
      </c>
      <c r="H8" s="295"/>
      <c r="I8" s="295"/>
      <c r="J8" s="297"/>
      <c r="K8" s="297"/>
      <c r="L8" s="297"/>
      <c r="M8" s="295"/>
      <c r="N8" s="295"/>
      <c r="O8" s="295"/>
      <c r="P8" s="295"/>
      <c r="Q8" s="295"/>
      <c r="R8" s="298"/>
      <c r="S8" s="295"/>
      <c r="T8" s="298"/>
      <c r="U8" s="298"/>
      <c r="V8" s="295"/>
      <c r="W8" s="295"/>
      <c r="X8" s="295"/>
      <c r="Y8" s="295"/>
      <c r="Z8" s="295"/>
      <c r="AA8" s="295"/>
      <c r="AB8" s="295"/>
      <c r="AC8" s="295"/>
      <c r="AD8" s="295"/>
      <c r="AE8" s="295"/>
      <c r="AF8" s="295"/>
      <c r="AG8" s="295"/>
      <c r="AH8" s="295"/>
      <c r="AI8" s="295"/>
      <c r="AJ8" s="295"/>
      <c r="AK8" s="295"/>
      <c r="AL8" s="295"/>
      <c r="AM8" s="295"/>
      <c r="AN8" s="299" t="s">
        <v>1653</v>
      </c>
      <c r="AO8" s="300">
        <v>1</v>
      </c>
      <c r="AP8" s="300">
        <v>2</v>
      </c>
      <c r="AQ8" s="300">
        <v>3</v>
      </c>
      <c r="AR8" s="300">
        <v>4</v>
      </c>
      <c r="AS8" s="300">
        <v>5</v>
      </c>
      <c r="AT8" s="300">
        <v>6</v>
      </c>
      <c r="AU8" s="300">
        <v>7</v>
      </c>
      <c r="AV8" s="300">
        <v>8</v>
      </c>
      <c r="AW8" s="300">
        <v>9</v>
      </c>
      <c r="AX8" s="300">
        <v>10</v>
      </c>
      <c r="AY8" s="300">
        <v>11</v>
      </c>
      <c r="AZ8" s="300">
        <v>12</v>
      </c>
      <c r="BA8" s="300">
        <v>13</v>
      </c>
      <c r="BB8" s="300">
        <v>14</v>
      </c>
      <c r="BC8" s="300">
        <v>15</v>
      </c>
      <c r="BD8" s="300">
        <v>16</v>
      </c>
      <c r="BE8" s="300">
        <v>17</v>
      </c>
      <c r="BF8" s="300">
        <v>18</v>
      </c>
      <c r="BG8" s="300">
        <v>19</v>
      </c>
      <c r="BH8" s="300">
        <v>20</v>
      </c>
      <c r="BI8" s="300">
        <v>21</v>
      </c>
      <c r="BJ8" s="300">
        <v>22</v>
      </c>
      <c r="BK8" s="300">
        <v>23</v>
      </c>
      <c r="BL8" s="300">
        <v>24</v>
      </c>
      <c r="BM8" s="300">
        <v>25</v>
      </c>
      <c r="BN8" s="300">
        <v>26</v>
      </c>
      <c r="BO8" s="300">
        <v>27</v>
      </c>
      <c r="BP8" s="300">
        <v>28</v>
      </c>
      <c r="BQ8" s="300">
        <v>29</v>
      </c>
      <c r="BR8" s="300">
        <v>30</v>
      </c>
    </row>
    <row r="9" spans="1:78" s="242" customFormat="1" ht="58.5" customHeight="1" x14ac:dyDescent="0.35">
      <c r="A9" s="301">
        <f>①申請書!$E$2</f>
        <v>0</v>
      </c>
      <c r="B9" s="302" t="str">
        <f>B4</f>
        <v>該当なし。正しいカリキュラム番号を入力してください。新規の場合はカリキュラム名を入力してください。</v>
      </c>
      <c r="C9" s="302" t="str">
        <f t="shared" ref="C9:G9" si="0">C4</f>
        <v>該当なし</v>
      </c>
      <c r="D9" s="302"/>
      <c r="E9" s="302" t="str">
        <f t="shared" si="0"/>
        <v>該当なし</v>
      </c>
      <c r="F9" s="302" t="str">
        <f>①申請書!E16</f>
        <v>https://</v>
      </c>
      <c r="G9" s="302" t="str">
        <f t="shared" si="0"/>
        <v>基幹</v>
      </c>
      <c r="H9" s="302"/>
      <c r="I9" s="302"/>
      <c r="J9" s="303"/>
      <c r="K9" s="303"/>
      <c r="L9" s="303"/>
      <c r="M9" s="304"/>
      <c r="N9" s="304"/>
      <c r="O9" s="304"/>
      <c r="P9" s="304"/>
      <c r="Q9" s="304"/>
      <c r="R9" s="305"/>
      <c r="S9" s="304"/>
      <c r="T9" s="306"/>
      <c r="U9" s="305"/>
      <c r="V9" s="303"/>
      <c r="W9" s="303"/>
      <c r="X9" s="304"/>
      <c r="Y9" s="304"/>
      <c r="Z9" s="303"/>
      <c r="AA9" s="304"/>
      <c r="AB9" s="307"/>
      <c r="AC9" s="303"/>
      <c r="AD9" s="308"/>
      <c r="AE9" s="309"/>
      <c r="AF9" s="308"/>
      <c r="AG9" s="308"/>
      <c r="AH9" s="308"/>
      <c r="AI9" s="310"/>
      <c r="AJ9" s="303"/>
      <c r="AK9" s="303"/>
      <c r="AL9" s="311"/>
      <c r="AM9" s="312"/>
      <c r="AN9" s="313" t="str">
        <f>AN4</f>
        <v>該当なし</v>
      </c>
      <c r="AO9" s="313" t="str">
        <f t="shared" ref="AO9:BR9" si="1">AO4</f>
        <v/>
      </c>
      <c r="AP9" s="313" t="str">
        <f t="shared" si="1"/>
        <v/>
      </c>
      <c r="AQ9" s="313" t="str">
        <f t="shared" si="1"/>
        <v/>
      </c>
      <c r="AR9" s="313" t="str">
        <f t="shared" si="1"/>
        <v/>
      </c>
      <c r="AS9" s="313" t="str">
        <f t="shared" si="1"/>
        <v/>
      </c>
      <c r="AT9" s="313" t="str">
        <f t="shared" si="1"/>
        <v/>
      </c>
      <c r="AU9" s="313" t="str">
        <f t="shared" si="1"/>
        <v/>
      </c>
      <c r="AV9" s="313" t="str">
        <f t="shared" si="1"/>
        <v/>
      </c>
      <c r="AW9" s="313" t="str">
        <f t="shared" si="1"/>
        <v/>
      </c>
      <c r="AX9" s="313" t="str">
        <f t="shared" si="1"/>
        <v/>
      </c>
      <c r="AY9" s="313" t="str">
        <f t="shared" si="1"/>
        <v/>
      </c>
      <c r="AZ9" s="313" t="str">
        <f t="shared" si="1"/>
        <v/>
      </c>
      <c r="BA9" s="313" t="str">
        <f t="shared" si="1"/>
        <v/>
      </c>
      <c r="BB9" s="313" t="str">
        <f t="shared" si="1"/>
        <v/>
      </c>
      <c r="BC9" s="313" t="str">
        <f t="shared" si="1"/>
        <v/>
      </c>
      <c r="BD9" s="313" t="str">
        <f t="shared" si="1"/>
        <v/>
      </c>
      <c r="BE9" s="313" t="str">
        <f t="shared" si="1"/>
        <v/>
      </c>
      <c r="BF9" s="313" t="str">
        <f t="shared" si="1"/>
        <v/>
      </c>
      <c r="BG9" s="313" t="str">
        <f t="shared" si="1"/>
        <v/>
      </c>
      <c r="BH9" s="313" t="str">
        <f t="shared" si="1"/>
        <v/>
      </c>
      <c r="BI9" s="313" t="str">
        <f t="shared" si="1"/>
        <v/>
      </c>
      <c r="BJ9" s="313" t="str">
        <f t="shared" si="1"/>
        <v/>
      </c>
      <c r="BK9" s="313" t="str">
        <f t="shared" si="1"/>
        <v/>
      </c>
      <c r="BL9" s="313" t="str">
        <f t="shared" si="1"/>
        <v/>
      </c>
      <c r="BM9" s="313" t="str">
        <f t="shared" si="1"/>
        <v/>
      </c>
      <c r="BN9" s="313" t="str">
        <f t="shared" si="1"/>
        <v/>
      </c>
      <c r="BO9" s="313" t="str">
        <f t="shared" si="1"/>
        <v/>
      </c>
      <c r="BP9" s="313" t="str">
        <f t="shared" si="1"/>
        <v/>
      </c>
      <c r="BQ9" s="313" t="str">
        <f t="shared" si="1"/>
        <v/>
      </c>
      <c r="BR9" s="314" t="str">
        <f t="shared" si="1"/>
        <v/>
      </c>
    </row>
    <row r="10" spans="1:78" s="242" customFormat="1" ht="47.25" customHeight="1" x14ac:dyDescent="0.35">
      <c r="A10" s="315"/>
      <c r="B10" s="316"/>
      <c r="C10" s="316"/>
      <c r="D10" s="317"/>
      <c r="E10" s="316"/>
      <c r="F10" s="316"/>
      <c r="G10" s="316"/>
      <c r="H10" s="316"/>
      <c r="I10" s="316"/>
      <c r="J10" s="318"/>
      <c r="K10" s="318"/>
      <c r="L10" s="318"/>
      <c r="M10" s="319"/>
      <c r="N10" s="319"/>
      <c r="O10" s="319"/>
      <c r="P10" s="319"/>
      <c r="Q10" s="319"/>
      <c r="R10" s="320"/>
      <c r="S10" s="319"/>
      <c r="T10" s="321"/>
      <c r="U10" s="320"/>
      <c r="V10" s="318"/>
      <c r="W10" s="318"/>
      <c r="X10" s="319"/>
      <c r="Y10" s="319"/>
      <c r="Z10" s="318"/>
      <c r="AA10" s="319"/>
      <c r="AB10" s="322"/>
      <c r="AC10" s="318"/>
      <c r="AD10" s="323"/>
      <c r="AE10" s="324"/>
      <c r="AF10" s="323"/>
      <c r="AG10" s="323"/>
      <c r="AH10" s="323"/>
      <c r="AI10" s="325"/>
      <c r="AJ10" s="318"/>
      <c r="AK10" s="318"/>
      <c r="AL10" s="326"/>
      <c r="AM10" s="327"/>
      <c r="AN10" s="328"/>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328"/>
      <c r="BM10" s="328"/>
      <c r="BN10" s="328"/>
      <c r="BO10" s="328"/>
      <c r="BP10" s="328"/>
      <c r="BQ10" s="328"/>
      <c r="BR10" s="329"/>
    </row>
    <row r="11" spans="1:78" s="192" customFormat="1" ht="47.25" customHeight="1" thickBot="1" x14ac:dyDescent="0.4">
      <c r="A11" s="330"/>
      <c r="B11" s="331" t="s">
        <v>2471</v>
      </c>
      <c r="C11" s="331"/>
      <c r="D11" s="332"/>
      <c r="E11" s="331"/>
      <c r="F11" s="331"/>
      <c r="G11" s="331"/>
      <c r="H11" s="331"/>
      <c r="I11" s="331"/>
      <c r="J11" s="333"/>
      <c r="K11" s="333"/>
      <c r="L11" s="333"/>
      <c r="M11" s="331"/>
      <c r="N11" s="331"/>
      <c r="O11" s="331"/>
      <c r="P11" s="331"/>
      <c r="Q11" s="331"/>
      <c r="R11" s="334"/>
      <c r="S11" s="331"/>
      <c r="T11" s="334"/>
      <c r="U11" s="334"/>
      <c r="V11" s="331"/>
      <c r="W11" s="331"/>
      <c r="X11" s="331"/>
      <c r="Y11" s="331"/>
      <c r="Z11" s="331"/>
      <c r="AA11" s="331"/>
      <c r="AB11" s="331"/>
      <c r="AC11" s="331"/>
      <c r="AD11" s="331"/>
      <c r="AE11" s="331"/>
      <c r="AF11" s="331"/>
      <c r="AG11" s="331"/>
      <c r="AH11" s="331"/>
      <c r="AI11" s="331"/>
      <c r="AJ11" s="331"/>
      <c r="AK11" s="331"/>
      <c r="AL11" s="331"/>
      <c r="AM11" s="331"/>
      <c r="AN11" s="335">
        <f>⑥専門研修指導医!E5</f>
        <v>0</v>
      </c>
      <c r="AO11" s="335">
        <f>⑥専門研修指導医!E6</f>
        <v>0</v>
      </c>
      <c r="AP11" s="335">
        <f>⑥専門研修指導医!E7</f>
        <v>0</v>
      </c>
      <c r="AQ11" s="335">
        <f>⑥専門研修指導医!E8</f>
        <v>0</v>
      </c>
      <c r="AR11" s="335">
        <f>⑥専門研修指導医!E9</f>
        <v>0</v>
      </c>
      <c r="AS11" s="335">
        <f>⑥専門研修指導医!E10</f>
        <v>0</v>
      </c>
      <c r="AT11" s="335">
        <f>⑥専門研修指導医!E11</f>
        <v>0</v>
      </c>
      <c r="AU11" s="335">
        <f>⑥専門研修指導医!E12</f>
        <v>0</v>
      </c>
      <c r="AV11" s="335">
        <f>⑥専門研修指導医!E13</f>
        <v>0</v>
      </c>
      <c r="AW11" s="335">
        <f>⑥専門研修指導医!E14</f>
        <v>0</v>
      </c>
      <c r="AX11" s="335">
        <f>⑥専門研修指導医!E15</f>
        <v>0</v>
      </c>
      <c r="AY11" s="335">
        <f>⑥専門研修指導医!E16</f>
        <v>0</v>
      </c>
      <c r="AZ11" s="335">
        <f>⑥専門研修指導医!E17</f>
        <v>0</v>
      </c>
      <c r="BA11" s="335">
        <f>⑥専門研修指導医!E18</f>
        <v>0</v>
      </c>
      <c r="BB11" s="335">
        <f>⑥専門研修指導医!E19</f>
        <v>0</v>
      </c>
      <c r="BC11" s="335">
        <f>⑥専門研修指導医!E20</f>
        <v>0</v>
      </c>
      <c r="BD11" s="335">
        <f>⑥専門研修指導医!E21</f>
        <v>0</v>
      </c>
      <c r="BE11" s="335">
        <f>⑥専門研修指導医!E22</f>
        <v>0</v>
      </c>
      <c r="BF11" s="335">
        <f>⑥専門研修指導医!E23</f>
        <v>0</v>
      </c>
      <c r="BG11" s="335">
        <f>⑥専門研修指導医!E24</f>
        <v>0</v>
      </c>
      <c r="BH11" s="335">
        <f>⑥専門研修指導医!E25</f>
        <v>0</v>
      </c>
      <c r="BI11" s="335">
        <f>⑥専門研修指導医!E26</f>
        <v>0</v>
      </c>
      <c r="BJ11" s="335">
        <f>⑥専門研修指導医!E27</f>
        <v>0</v>
      </c>
      <c r="BK11" s="335">
        <f>⑥専門研修指導医!E28</f>
        <v>0</v>
      </c>
      <c r="BL11" s="335">
        <f>⑥専門研修指導医!E29</f>
        <v>0</v>
      </c>
      <c r="BM11" s="335">
        <f>⑥専門研修指導医!E30</f>
        <v>0</v>
      </c>
      <c r="BN11" s="335">
        <f>⑥専門研修指導医!E31</f>
        <v>0</v>
      </c>
      <c r="BO11" s="335">
        <f>⑥専門研修指導医!E32</f>
        <v>0</v>
      </c>
      <c r="BP11" s="335">
        <f>⑥専門研修指導医!E33</f>
        <v>0</v>
      </c>
      <c r="BQ11" s="335">
        <f>⑥専門研修指導医!E34</f>
        <v>0</v>
      </c>
      <c r="BR11" s="336">
        <f>⑥専門研修指導医!E35</f>
        <v>0</v>
      </c>
    </row>
    <row r="12" spans="1:78" x14ac:dyDescent="0.35">
      <c r="AN12" s="192"/>
      <c r="AP12" s="192"/>
      <c r="AR12" s="192"/>
      <c r="AT12" s="192"/>
      <c r="AV12" s="192"/>
      <c r="AX12" s="192"/>
      <c r="AZ12" s="192"/>
      <c r="BB12" s="192"/>
      <c r="BD12" s="192"/>
      <c r="BF12" s="192"/>
      <c r="BH12" s="192"/>
      <c r="BJ12" s="192"/>
      <c r="BL12" s="192"/>
      <c r="BN12" s="192"/>
      <c r="BP12" s="192"/>
      <c r="BR12" s="192"/>
    </row>
    <row r="13" spans="1:78" x14ac:dyDescent="0.35">
      <c r="AN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row>
    <row r="14" spans="1:78" x14ac:dyDescent="0.35">
      <c r="AN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row>
    <row r="15" spans="1:78" x14ac:dyDescent="0.35">
      <c r="AN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row>
    <row r="16" spans="1:78" x14ac:dyDescent="0.35">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row>
    <row r="17" spans="1:70" x14ac:dyDescent="0.35">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row>
    <row r="18" spans="1:70" x14ac:dyDescent="0.35">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row>
    <row r="19" spans="1:70" x14ac:dyDescent="0.35">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row>
    <row r="20" spans="1:70" x14ac:dyDescent="0.35">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row>
    <row r="21" spans="1:70" x14ac:dyDescent="0.35">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row>
    <row r="22" spans="1:70" x14ac:dyDescent="0.35">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row>
    <row r="23" spans="1:70" x14ac:dyDescent="0.35">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row>
    <row r="30" spans="1:70" ht="22.5" customHeight="1" x14ac:dyDescent="0.35">
      <c r="A30" s="253" t="s">
        <v>5</v>
      </c>
      <c r="B30" s="254" t="s">
        <v>1308</v>
      </c>
    </row>
    <row r="31" spans="1:70" ht="22.5" customHeight="1" x14ac:dyDescent="0.35">
      <c r="A31" s="253" t="s">
        <v>358</v>
      </c>
      <c r="B31" s="254" t="s">
        <v>1309</v>
      </c>
    </row>
    <row r="32" spans="1:70" ht="22.5" customHeight="1" x14ac:dyDescent="0.35">
      <c r="A32" s="253" t="s">
        <v>367</v>
      </c>
      <c r="B32" s="254" t="s">
        <v>1309</v>
      </c>
    </row>
    <row r="33" spans="1:2" ht="22.5" customHeight="1" x14ac:dyDescent="0.35">
      <c r="A33" s="253" t="s">
        <v>370</v>
      </c>
      <c r="B33" s="254" t="s">
        <v>1309</v>
      </c>
    </row>
    <row r="34" spans="1:2" ht="22.5" customHeight="1" x14ac:dyDescent="0.35">
      <c r="A34" s="253" t="s">
        <v>363</v>
      </c>
      <c r="B34" s="254" t="s">
        <v>1309</v>
      </c>
    </row>
    <row r="35" spans="1:2" ht="22.5" customHeight="1" x14ac:dyDescent="0.35">
      <c r="A35" s="253" t="s">
        <v>375</v>
      </c>
      <c r="B35" s="254" t="s">
        <v>1309</v>
      </c>
    </row>
    <row r="36" spans="1:2" ht="22.5" customHeight="1" x14ac:dyDescent="0.35">
      <c r="A36" s="253" t="s">
        <v>378</v>
      </c>
      <c r="B36" s="254" t="s">
        <v>1309</v>
      </c>
    </row>
    <row r="37" spans="1:2" ht="22.5" customHeight="1" x14ac:dyDescent="0.35">
      <c r="A37" s="253" t="s">
        <v>387</v>
      </c>
      <c r="B37" s="254" t="s">
        <v>1310</v>
      </c>
    </row>
    <row r="38" spans="1:2" ht="22.5" customHeight="1" x14ac:dyDescent="0.35">
      <c r="A38" s="253" t="s">
        <v>410</v>
      </c>
      <c r="B38" s="254" t="s">
        <v>1310</v>
      </c>
    </row>
    <row r="39" spans="1:2" ht="22.5" customHeight="1" x14ac:dyDescent="0.35">
      <c r="A39" s="253" t="s">
        <v>416</v>
      </c>
      <c r="B39" s="254" t="s">
        <v>1310</v>
      </c>
    </row>
    <row r="40" spans="1:2" ht="22.5" customHeight="1" x14ac:dyDescent="0.35">
      <c r="A40" s="253" t="s">
        <v>415</v>
      </c>
      <c r="B40" s="254" t="s">
        <v>1310</v>
      </c>
    </row>
    <row r="41" spans="1:2" ht="22.5" customHeight="1" x14ac:dyDescent="0.35">
      <c r="A41" s="253" t="s">
        <v>407</v>
      </c>
      <c r="B41" s="254" t="s">
        <v>1310</v>
      </c>
    </row>
    <row r="42" spans="1:2" ht="22.5" customHeight="1" x14ac:dyDescent="0.35">
      <c r="A42" s="253" t="s">
        <v>430</v>
      </c>
      <c r="B42" s="254" t="s">
        <v>1310</v>
      </c>
    </row>
    <row r="43" spans="1:2" ht="22.5" customHeight="1" x14ac:dyDescent="0.35">
      <c r="A43" s="253" t="s">
        <v>426</v>
      </c>
      <c r="B43" s="254" t="s">
        <v>1310</v>
      </c>
    </row>
    <row r="44" spans="1:2" ht="22.5" customHeight="1" x14ac:dyDescent="0.35">
      <c r="A44" s="253" t="s">
        <v>437</v>
      </c>
      <c r="B44" s="254" t="s">
        <v>1310</v>
      </c>
    </row>
    <row r="45" spans="1:2" ht="22.5" customHeight="1" x14ac:dyDescent="0.35">
      <c r="A45" s="253" t="s">
        <v>548</v>
      </c>
      <c r="B45" s="254" t="s">
        <v>1311</v>
      </c>
    </row>
    <row r="46" spans="1:2" ht="22.5" customHeight="1" x14ac:dyDescent="0.35">
      <c r="A46" s="253" t="s">
        <v>607</v>
      </c>
      <c r="B46" s="254" t="s">
        <v>1311</v>
      </c>
    </row>
    <row r="47" spans="1:2" ht="22.5" customHeight="1" x14ac:dyDescent="0.35">
      <c r="A47" s="253" t="s">
        <v>610</v>
      </c>
      <c r="B47" s="254" t="s">
        <v>1311</v>
      </c>
    </row>
    <row r="48" spans="1:2" ht="22.5" customHeight="1" x14ac:dyDescent="0.35">
      <c r="A48" s="253" t="s">
        <v>576</v>
      </c>
      <c r="B48" s="254" t="s">
        <v>1311</v>
      </c>
    </row>
    <row r="49" spans="1:2" ht="22.5" customHeight="1" x14ac:dyDescent="0.35">
      <c r="A49" s="253" t="s">
        <v>432</v>
      </c>
      <c r="B49" s="254" t="s">
        <v>1311</v>
      </c>
    </row>
    <row r="50" spans="1:2" ht="22.5" customHeight="1" x14ac:dyDescent="0.35">
      <c r="A50" s="253" t="s">
        <v>542</v>
      </c>
      <c r="B50" s="254" t="s">
        <v>1311</v>
      </c>
    </row>
    <row r="51" spans="1:2" ht="22.5" customHeight="1" x14ac:dyDescent="0.35">
      <c r="A51" s="253" t="s">
        <v>555</v>
      </c>
      <c r="B51" s="254" t="s">
        <v>1311</v>
      </c>
    </row>
    <row r="52" spans="1:2" ht="22.5" customHeight="1" x14ac:dyDescent="0.35">
      <c r="A52" s="253" t="s">
        <v>456</v>
      </c>
      <c r="B52" s="254" t="s">
        <v>1311</v>
      </c>
    </row>
    <row r="53" spans="1:2" ht="22.5" customHeight="1" x14ac:dyDescent="0.35">
      <c r="A53" s="253" t="s">
        <v>624</v>
      </c>
      <c r="B53" s="254" t="s">
        <v>1311</v>
      </c>
    </row>
    <row r="54" spans="1:2" ht="22.5" customHeight="1" x14ac:dyDescent="0.35">
      <c r="A54" s="253" t="s">
        <v>655</v>
      </c>
      <c r="B54" s="254" t="s">
        <v>1312</v>
      </c>
    </row>
    <row r="55" spans="1:2" ht="22.5" customHeight="1" x14ac:dyDescent="0.35">
      <c r="A55" s="253" t="s">
        <v>658</v>
      </c>
      <c r="B55" s="254" t="s">
        <v>1312</v>
      </c>
    </row>
    <row r="56" spans="1:2" ht="22.5" customHeight="1" x14ac:dyDescent="0.35">
      <c r="A56" s="253" t="s">
        <v>695</v>
      </c>
      <c r="B56" s="254" t="s">
        <v>1312</v>
      </c>
    </row>
    <row r="57" spans="1:2" ht="22.5" customHeight="1" x14ac:dyDescent="0.35">
      <c r="A57" s="253" t="s">
        <v>711</v>
      </c>
      <c r="B57" s="254" t="s">
        <v>1312</v>
      </c>
    </row>
    <row r="58" spans="1:2" ht="22.5" customHeight="1" x14ac:dyDescent="0.35">
      <c r="A58" s="253" t="s">
        <v>668</v>
      </c>
      <c r="B58" s="254" t="s">
        <v>1312</v>
      </c>
    </row>
    <row r="59" spans="1:2" ht="22.5" customHeight="1" x14ac:dyDescent="0.35">
      <c r="A59" s="253" t="s">
        <v>679</v>
      </c>
      <c r="B59" s="254" t="s">
        <v>1312</v>
      </c>
    </row>
    <row r="60" spans="1:2" ht="22.5" customHeight="1" x14ac:dyDescent="0.35">
      <c r="A60" s="253" t="s">
        <v>793</v>
      </c>
      <c r="B60" s="254" t="s">
        <v>1313</v>
      </c>
    </row>
    <row r="61" spans="1:2" ht="22.5" customHeight="1" x14ac:dyDescent="0.35">
      <c r="A61" s="253" t="s">
        <v>670</v>
      </c>
      <c r="B61" s="254" t="s">
        <v>1313</v>
      </c>
    </row>
    <row r="62" spans="1:2" ht="22.5" customHeight="1" x14ac:dyDescent="0.35">
      <c r="A62" s="253" t="s">
        <v>454</v>
      </c>
      <c r="B62" s="254" t="s">
        <v>1313</v>
      </c>
    </row>
    <row r="63" spans="1:2" ht="22.5" customHeight="1" x14ac:dyDescent="0.35">
      <c r="A63" s="253" t="s">
        <v>798</v>
      </c>
      <c r="B63" s="254" t="s">
        <v>1313</v>
      </c>
    </row>
    <row r="64" spans="1:2" ht="22.5" customHeight="1" x14ac:dyDescent="0.35">
      <c r="A64" s="253" t="s">
        <v>806</v>
      </c>
      <c r="B64" s="254" t="s">
        <v>1313</v>
      </c>
    </row>
    <row r="65" spans="1:2" ht="22.5" customHeight="1" x14ac:dyDescent="0.35">
      <c r="A65" s="253" t="s">
        <v>835</v>
      </c>
      <c r="B65" s="254" t="s">
        <v>1313</v>
      </c>
    </row>
    <row r="66" spans="1:2" ht="22.5" customHeight="1" x14ac:dyDescent="0.35">
      <c r="A66" s="253" t="s">
        <v>787</v>
      </c>
      <c r="B66" s="254" t="s">
        <v>1313</v>
      </c>
    </row>
    <row r="67" spans="1:2" ht="22.5" customHeight="1" x14ac:dyDescent="0.35">
      <c r="A67" s="253" t="s">
        <v>802</v>
      </c>
      <c r="B67" s="254" t="s">
        <v>1313</v>
      </c>
    </row>
    <row r="68" spans="1:2" ht="22.5" customHeight="1" x14ac:dyDescent="0.35">
      <c r="A68" s="253" t="s">
        <v>840</v>
      </c>
      <c r="B68" s="254" t="s">
        <v>1313</v>
      </c>
    </row>
    <row r="69" spans="1:2" ht="22.5" customHeight="1" x14ac:dyDescent="0.35">
      <c r="A69" s="253" t="s">
        <v>848</v>
      </c>
      <c r="B69" s="254" t="s">
        <v>1314</v>
      </c>
    </row>
    <row r="70" spans="1:2" ht="22.5" customHeight="1" x14ac:dyDescent="0.35">
      <c r="A70" s="253" t="s">
        <v>866</v>
      </c>
      <c r="B70" s="254" t="s">
        <v>1314</v>
      </c>
    </row>
    <row r="71" spans="1:2" ht="22.5" customHeight="1" x14ac:dyDescent="0.35">
      <c r="A71" s="253" t="s">
        <v>879</v>
      </c>
      <c r="B71" s="254" t="s">
        <v>1314</v>
      </c>
    </row>
    <row r="72" spans="1:2" ht="22.5" customHeight="1" x14ac:dyDescent="0.35">
      <c r="A72" s="253" t="s">
        <v>892</v>
      </c>
      <c r="B72" s="254" t="s">
        <v>1314</v>
      </c>
    </row>
    <row r="73" spans="1:2" ht="22.5" customHeight="1" x14ac:dyDescent="0.35">
      <c r="A73" s="253" t="s">
        <v>860</v>
      </c>
      <c r="B73" s="254" t="s">
        <v>1314</v>
      </c>
    </row>
    <row r="74" spans="1:2" ht="22.5" customHeight="1" x14ac:dyDescent="0.35">
      <c r="A74" s="253" t="s">
        <v>864</v>
      </c>
      <c r="B74" s="254" t="s">
        <v>1314</v>
      </c>
    </row>
    <row r="75" spans="1:2" ht="22.5" customHeight="1" x14ac:dyDescent="0.35">
      <c r="A75" s="253" t="s">
        <v>569</v>
      </c>
      <c r="B75" s="254" t="s">
        <v>1314</v>
      </c>
    </row>
    <row r="76" spans="1:2" ht="22.5" customHeight="1" x14ac:dyDescent="0.35">
      <c r="A76" s="253" t="s">
        <v>451</v>
      </c>
      <c r="B76" s="254" t="s">
        <v>1314</v>
      </c>
    </row>
  </sheetData>
  <sheetProtection algorithmName="SHA-512" hashValue="SFoqCjml/7WnA+GFO9oxAtSd0W7vyp4lCuOJuRrHT4Br3Hr/OuIka+SUizO1QCwau96V8Dr4mzgFpsryWdYUMg==" saltValue="G8Tp/PAZR4MnLw2NG2ZXKw==" spinCount="100000" sheet="1" objects="1" scenarios="1"/>
  <mergeCells count="3">
    <mergeCell ref="A1:B1"/>
    <mergeCell ref="AA2:AC2"/>
    <mergeCell ref="J2:K2"/>
  </mergeCells>
  <phoneticPr fontId="3"/>
  <conditionalFormatting sqref="L4">
    <cfRule type="expression" dxfId="3" priority="4">
      <formula>$L$4="入力無効"</formula>
    </cfRule>
    <cfRule type="cellIs" dxfId="2" priority="14" operator="equal">
      <formula>"未入力"</formula>
    </cfRule>
  </conditionalFormatting>
  <conditionalFormatting sqref="L9:L11">
    <cfRule type="expression" dxfId="1" priority="1">
      <formula>$L$4="入力無効"</formula>
    </cfRule>
    <cfRule type="cellIs" dxfId="0" priority="2" operator="equal">
      <formula>"未入力"</formula>
    </cfRule>
  </conditionalFormatting>
  <dataValidations count="1">
    <dataValidation allowBlank="1" showErrorMessage="1" sqref="J3:M3 V3 D3 H3 AN3 BS3:BU3 J8:M8 J11:M11 AN8 H11 H8 D11 D8 V11 V8 AN11:BR11" xr:uid="{E4E2A2C4-4C36-495F-8D6F-F6FDFCCBD002}"/>
  </dataValidations>
  <pageMargins left="0.11811023622047245" right="0.11811023622047245" top="0.74803149606299213" bottom="0.74803149606299213" header="0.31496062992125984" footer="0.31496062992125984"/>
  <pageSetup paperSize="9" scale="49" fitToWidth="0" pageOrder="overThenDown"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77AE-4636-4E13-9E59-F0B022A8AA6F}">
  <dimension ref="A1:H125"/>
  <sheetViews>
    <sheetView zoomScaleNormal="100" workbookViewId="0">
      <pane ySplit="1" topLeftCell="A70" activePane="bottomLeft" state="frozen"/>
      <selection activeCell="L33" sqref="L33"/>
      <selection pane="bottomLeft" activeCell="B94" sqref="B94"/>
    </sheetView>
  </sheetViews>
  <sheetFormatPr defaultRowHeight="18" customHeight="1" x14ac:dyDescent="0.35"/>
  <cols>
    <col min="1" max="1" width="5.85546875" style="341" customWidth="1"/>
    <col min="2" max="2" width="57.5703125" style="341" customWidth="1"/>
    <col min="3" max="3" width="48.42578125" style="342" customWidth="1"/>
    <col min="4" max="4" width="9.140625" style="341"/>
    <col min="5" max="5" width="16" style="341" bestFit="1" customWidth="1"/>
    <col min="6" max="6" width="18" style="341" customWidth="1"/>
    <col min="7" max="7" width="16.42578125" style="341" customWidth="1"/>
    <col min="8" max="16384" width="9.140625" style="341"/>
  </cols>
  <sheetData>
    <row r="1" spans="1:8" s="340" customFormat="1" ht="18" customHeight="1" x14ac:dyDescent="0.35">
      <c r="A1" s="337" t="s">
        <v>2473</v>
      </c>
      <c r="B1" s="337" t="s">
        <v>2474</v>
      </c>
      <c r="C1" s="338" t="s">
        <v>2475</v>
      </c>
      <c r="D1" s="337" t="s">
        <v>2476</v>
      </c>
      <c r="E1" s="337" t="s">
        <v>2477</v>
      </c>
      <c r="F1" s="337" t="s">
        <v>2478</v>
      </c>
      <c r="G1" s="337" t="s">
        <v>2479</v>
      </c>
      <c r="H1" s="339" t="s">
        <v>2480</v>
      </c>
    </row>
    <row r="2" spans="1:8" ht="18" customHeight="1" x14ac:dyDescent="0.35">
      <c r="A2" s="341">
        <v>1</v>
      </c>
      <c r="B2" s="341" t="s">
        <v>2481</v>
      </c>
      <c r="C2" s="342" t="s">
        <v>17</v>
      </c>
      <c r="D2" s="341">
        <v>91068</v>
      </c>
      <c r="E2" s="341" t="s">
        <v>2482</v>
      </c>
      <c r="F2" s="341" t="s">
        <v>965</v>
      </c>
      <c r="G2" s="341" t="s">
        <v>2483</v>
      </c>
    </row>
    <row r="3" spans="1:8" ht="18" customHeight="1" x14ac:dyDescent="0.35">
      <c r="A3" s="341">
        <v>2</v>
      </c>
      <c r="B3" s="341" t="s">
        <v>2484</v>
      </c>
      <c r="C3" s="342" t="s">
        <v>15</v>
      </c>
      <c r="D3" s="341">
        <v>91176</v>
      </c>
      <c r="E3" s="341" t="s">
        <v>2485</v>
      </c>
      <c r="F3" s="341" t="s">
        <v>960</v>
      </c>
      <c r="G3" s="341" t="s">
        <v>2483</v>
      </c>
    </row>
    <row r="4" spans="1:8" ht="18" customHeight="1" x14ac:dyDescent="0.35">
      <c r="A4" s="341">
        <v>3</v>
      </c>
      <c r="B4" s="341" t="s">
        <v>2486</v>
      </c>
      <c r="C4" s="342" t="s">
        <v>328</v>
      </c>
      <c r="D4" s="341">
        <v>91378</v>
      </c>
      <c r="E4" s="341" t="s">
        <v>2487</v>
      </c>
      <c r="F4" s="341" t="s">
        <v>916</v>
      </c>
      <c r="G4" s="341" t="s">
        <v>2483</v>
      </c>
    </row>
    <row r="5" spans="1:8" ht="18" customHeight="1" x14ac:dyDescent="0.35">
      <c r="A5" s="341">
        <v>4</v>
      </c>
      <c r="B5" s="341" t="s">
        <v>2488</v>
      </c>
      <c r="C5" s="342" t="s">
        <v>20</v>
      </c>
      <c r="D5" s="341">
        <v>91943</v>
      </c>
      <c r="E5" s="341" t="s">
        <v>2489</v>
      </c>
      <c r="F5" s="341" t="s">
        <v>920</v>
      </c>
      <c r="G5" s="341" t="s">
        <v>2490</v>
      </c>
    </row>
    <row r="6" spans="1:8" ht="18" customHeight="1" x14ac:dyDescent="0.35">
      <c r="A6" s="341">
        <v>5</v>
      </c>
      <c r="B6" s="341" t="s">
        <v>2491</v>
      </c>
      <c r="C6" s="342" t="s">
        <v>28</v>
      </c>
      <c r="D6" s="341">
        <v>91050</v>
      </c>
      <c r="E6" s="341" t="s">
        <v>2492</v>
      </c>
      <c r="F6" s="341" t="s">
        <v>942</v>
      </c>
      <c r="G6" s="341" t="s">
        <v>2493</v>
      </c>
    </row>
    <row r="7" spans="1:8" ht="18" customHeight="1" x14ac:dyDescent="0.35">
      <c r="A7" s="341">
        <v>6</v>
      </c>
      <c r="B7" s="341" t="s">
        <v>2494</v>
      </c>
      <c r="C7" s="342" t="s">
        <v>30</v>
      </c>
      <c r="D7" s="341">
        <v>91330</v>
      </c>
      <c r="E7" s="341" t="s">
        <v>2495</v>
      </c>
      <c r="F7" s="341" t="s">
        <v>1708</v>
      </c>
      <c r="G7" s="341" t="s">
        <v>2496</v>
      </c>
    </row>
    <row r="8" spans="1:8" ht="18" customHeight="1" x14ac:dyDescent="0.35">
      <c r="A8" s="341">
        <v>7</v>
      </c>
      <c r="B8" s="341" t="s">
        <v>2497</v>
      </c>
      <c r="C8" s="342" t="s">
        <v>1637</v>
      </c>
      <c r="D8" s="341">
        <v>91372</v>
      </c>
      <c r="E8" s="341" t="s">
        <v>2498</v>
      </c>
      <c r="F8" s="341" t="s">
        <v>1684</v>
      </c>
      <c r="G8" s="341" t="s">
        <v>2499</v>
      </c>
    </row>
    <row r="9" spans="1:8" ht="18" customHeight="1" x14ac:dyDescent="0.35">
      <c r="A9" s="341">
        <v>8</v>
      </c>
      <c r="B9" s="341" t="s">
        <v>2500</v>
      </c>
      <c r="C9" s="342" t="s">
        <v>39</v>
      </c>
      <c r="D9" s="341">
        <v>91184</v>
      </c>
      <c r="E9" s="341" t="s">
        <v>2501</v>
      </c>
      <c r="F9" s="341" t="s">
        <v>928</v>
      </c>
      <c r="G9" s="341" t="s">
        <v>2502</v>
      </c>
    </row>
    <row r="10" spans="1:8" ht="18" customHeight="1" x14ac:dyDescent="0.35">
      <c r="A10" s="341">
        <v>9</v>
      </c>
      <c r="B10" s="341" t="s">
        <v>2503</v>
      </c>
      <c r="C10" s="342" t="s">
        <v>373</v>
      </c>
      <c r="D10" s="341">
        <v>91186</v>
      </c>
      <c r="E10" s="341" t="s">
        <v>2504</v>
      </c>
      <c r="F10" s="341" t="s">
        <v>1715</v>
      </c>
      <c r="G10" s="341" t="s">
        <v>2502</v>
      </c>
    </row>
    <row r="11" spans="1:8" ht="18" customHeight="1" x14ac:dyDescent="0.35">
      <c r="A11" s="341">
        <v>10</v>
      </c>
      <c r="B11" s="341" t="s">
        <v>2505</v>
      </c>
      <c r="C11" s="342" t="s">
        <v>44</v>
      </c>
      <c r="D11" s="341">
        <v>91367</v>
      </c>
      <c r="E11" s="341" t="s">
        <v>2506</v>
      </c>
      <c r="F11" s="341" t="s">
        <v>930</v>
      </c>
      <c r="G11" s="341" t="s">
        <v>2507</v>
      </c>
    </row>
    <row r="12" spans="1:8" ht="18" customHeight="1" x14ac:dyDescent="0.35">
      <c r="A12" s="341">
        <v>11</v>
      </c>
      <c r="B12" s="341" t="s">
        <v>2508</v>
      </c>
      <c r="C12" s="342" t="s">
        <v>48</v>
      </c>
      <c r="D12" s="341">
        <v>91287</v>
      </c>
      <c r="E12" s="341" t="s">
        <v>2509</v>
      </c>
      <c r="F12" s="341" t="s">
        <v>1687</v>
      </c>
      <c r="G12" s="341" t="s">
        <v>2510</v>
      </c>
    </row>
    <row r="13" spans="1:8" ht="18" customHeight="1" x14ac:dyDescent="0.35">
      <c r="A13" s="341">
        <v>12</v>
      </c>
      <c r="B13" s="341" t="s">
        <v>2511</v>
      </c>
      <c r="C13" s="342" t="s">
        <v>408</v>
      </c>
      <c r="D13" s="341">
        <v>91210</v>
      </c>
      <c r="E13" s="341" t="s">
        <v>2512</v>
      </c>
      <c r="F13" s="341" t="s">
        <v>946</v>
      </c>
      <c r="G13" s="341" t="s">
        <v>2513</v>
      </c>
    </row>
    <row r="14" spans="1:8" ht="18" customHeight="1" x14ac:dyDescent="0.35">
      <c r="A14" s="341">
        <v>13</v>
      </c>
      <c r="B14" s="341" t="s">
        <v>2514</v>
      </c>
      <c r="C14" s="342" t="s">
        <v>1731</v>
      </c>
      <c r="D14" s="341">
        <v>91531</v>
      </c>
      <c r="E14" s="341" t="s">
        <v>2515</v>
      </c>
      <c r="F14" s="341" t="s">
        <v>1701</v>
      </c>
      <c r="G14" s="341" t="s">
        <v>2513</v>
      </c>
    </row>
    <row r="15" spans="1:8" ht="18" customHeight="1" x14ac:dyDescent="0.35">
      <c r="A15" s="341">
        <v>14</v>
      </c>
      <c r="B15" s="341" t="s">
        <v>2516</v>
      </c>
      <c r="C15" s="342" t="s">
        <v>53</v>
      </c>
      <c r="D15" s="341">
        <v>91126</v>
      </c>
      <c r="E15" s="341" t="s">
        <v>2517</v>
      </c>
      <c r="F15" s="341" t="s">
        <v>1711</v>
      </c>
      <c r="G15" s="341" t="s">
        <v>2518</v>
      </c>
    </row>
    <row r="16" spans="1:8" ht="18" customHeight="1" x14ac:dyDescent="0.35">
      <c r="A16" s="341">
        <v>15</v>
      </c>
      <c r="B16" s="341" t="s">
        <v>2519</v>
      </c>
      <c r="C16" s="342" t="s">
        <v>62</v>
      </c>
      <c r="D16" s="341">
        <v>91273</v>
      </c>
      <c r="E16" s="341" t="s">
        <v>2520</v>
      </c>
      <c r="F16" s="341" t="s">
        <v>936</v>
      </c>
      <c r="G16" s="341" t="s">
        <v>2521</v>
      </c>
    </row>
    <row r="17" spans="1:7" ht="18" customHeight="1" x14ac:dyDescent="0.35">
      <c r="A17" s="341">
        <v>16</v>
      </c>
      <c r="B17" s="341" t="s">
        <v>2522</v>
      </c>
      <c r="C17" s="342" t="s">
        <v>64</v>
      </c>
      <c r="D17" s="341">
        <v>91377</v>
      </c>
      <c r="E17" s="341" t="s">
        <v>2523</v>
      </c>
      <c r="F17" s="341" t="s">
        <v>975</v>
      </c>
      <c r="G17" s="341" t="s">
        <v>2521</v>
      </c>
    </row>
    <row r="18" spans="1:7" ht="18" customHeight="1" x14ac:dyDescent="0.35">
      <c r="A18" s="341">
        <v>17</v>
      </c>
      <c r="B18" s="341" t="s">
        <v>2524</v>
      </c>
      <c r="C18" s="342" t="s">
        <v>55</v>
      </c>
      <c r="D18" s="341">
        <v>91401</v>
      </c>
      <c r="E18" s="341" t="s">
        <v>2525</v>
      </c>
      <c r="F18" s="341" t="s">
        <v>976</v>
      </c>
      <c r="G18" s="341" t="s">
        <v>2521</v>
      </c>
    </row>
    <row r="19" spans="1:7" ht="18" customHeight="1" x14ac:dyDescent="0.35">
      <c r="A19" s="341">
        <v>18</v>
      </c>
      <c r="B19" s="341" t="s">
        <v>2526</v>
      </c>
      <c r="C19" s="342" t="s">
        <v>2527</v>
      </c>
      <c r="D19" s="341">
        <v>91725</v>
      </c>
      <c r="E19" s="341" t="s">
        <v>2528</v>
      </c>
      <c r="F19" s="341" t="s">
        <v>969</v>
      </c>
      <c r="G19" s="341" t="s">
        <v>2521</v>
      </c>
    </row>
    <row r="20" spans="1:7" ht="18" customHeight="1" x14ac:dyDescent="0.35">
      <c r="A20" s="341">
        <v>19</v>
      </c>
      <c r="B20" s="341" t="s">
        <v>2529</v>
      </c>
      <c r="C20" s="342" t="s">
        <v>57</v>
      </c>
      <c r="D20" s="341">
        <v>91734</v>
      </c>
      <c r="E20" s="341" t="s">
        <v>2530</v>
      </c>
      <c r="F20" s="341" t="s">
        <v>921</v>
      </c>
      <c r="G20" s="341" t="s">
        <v>2521</v>
      </c>
    </row>
    <row r="21" spans="1:7" ht="18" customHeight="1" x14ac:dyDescent="0.35">
      <c r="A21" s="341">
        <v>20</v>
      </c>
      <c r="B21" s="341" t="s">
        <v>2531</v>
      </c>
      <c r="C21" s="342" t="s">
        <v>71</v>
      </c>
      <c r="D21" s="341">
        <v>91022</v>
      </c>
      <c r="E21" s="341" t="s">
        <v>2532</v>
      </c>
      <c r="F21" s="341" t="s">
        <v>966</v>
      </c>
      <c r="G21" s="341" t="s">
        <v>2533</v>
      </c>
    </row>
    <row r="22" spans="1:7" ht="18" customHeight="1" x14ac:dyDescent="0.35">
      <c r="A22" s="341">
        <v>21</v>
      </c>
      <c r="B22" s="341" t="s">
        <v>2534</v>
      </c>
      <c r="C22" s="342" t="s">
        <v>76</v>
      </c>
      <c r="D22" s="341">
        <v>91257</v>
      </c>
      <c r="E22" s="341" t="s">
        <v>2535</v>
      </c>
      <c r="F22" s="341" t="s">
        <v>1699</v>
      </c>
      <c r="G22" s="341" t="s">
        <v>2533</v>
      </c>
    </row>
    <row r="23" spans="1:7" ht="18" customHeight="1" x14ac:dyDescent="0.35">
      <c r="A23" s="341">
        <v>22</v>
      </c>
      <c r="B23" s="341" t="s">
        <v>2536</v>
      </c>
      <c r="C23" s="342" t="s">
        <v>75</v>
      </c>
      <c r="D23" s="341">
        <v>91260</v>
      </c>
      <c r="E23" s="341" t="s">
        <v>2537</v>
      </c>
      <c r="F23" s="341" t="s">
        <v>972</v>
      </c>
      <c r="G23" s="341" t="s">
        <v>2533</v>
      </c>
    </row>
    <row r="24" spans="1:7" ht="18" customHeight="1" x14ac:dyDescent="0.35">
      <c r="A24" s="341">
        <v>23</v>
      </c>
      <c r="B24" s="341" t="s">
        <v>2538</v>
      </c>
      <c r="C24" s="342" t="s">
        <v>70</v>
      </c>
      <c r="D24" s="341">
        <v>91266</v>
      </c>
      <c r="E24" s="341" t="s">
        <v>2539</v>
      </c>
      <c r="F24" s="341" t="s">
        <v>912</v>
      </c>
      <c r="G24" s="341" t="s">
        <v>2533</v>
      </c>
    </row>
    <row r="25" spans="1:7" ht="18" customHeight="1" x14ac:dyDescent="0.35">
      <c r="A25" s="341">
        <v>24</v>
      </c>
      <c r="B25" s="341" t="s">
        <v>2540</v>
      </c>
      <c r="C25" s="342" t="s">
        <v>63</v>
      </c>
      <c r="D25" s="341">
        <v>92398</v>
      </c>
      <c r="E25" s="341" t="s">
        <v>2541</v>
      </c>
      <c r="F25" s="341" t="s">
        <v>925</v>
      </c>
      <c r="G25" s="341" t="s">
        <v>2533</v>
      </c>
    </row>
    <row r="26" spans="1:7" ht="18" customHeight="1" x14ac:dyDescent="0.35">
      <c r="A26" s="341">
        <v>25</v>
      </c>
      <c r="B26" s="341" t="s">
        <v>2002</v>
      </c>
      <c r="C26" s="342" t="s">
        <v>1464</v>
      </c>
      <c r="D26" s="341">
        <v>91070</v>
      </c>
      <c r="E26" s="341" t="s">
        <v>2542</v>
      </c>
      <c r="F26" s="341" t="s">
        <v>1714</v>
      </c>
      <c r="G26" s="341" t="s">
        <v>2543</v>
      </c>
    </row>
    <row r="27" spans="1:7" ht="18" customHeight="1" x14ac:dyDescent="0.35">
      <c r="A27" s="341">
        <v>26</v>
      </c>
      <c r="B27" s="341" t="s">
        <v>2544</v>
      </c>
      <c r="C27" s="342" t="s">
        <v>532</v>
      </c>
      <c r="D27" s="341">
        <v>91089</v>
      </c>
      <c r="E27" s="341" t="s">
        <v>2545</v>
      </c>
      <c r="F27" s="341" t="s">
        <v>956</v>
      </c>
      <c r="G27" s="341" t="s">
        <v>2543</v>
      </c>
    </row>
    <row r="28" spans="1:7" ht="18" customHeight="1" x14ac:dyDescent="0.35">
      <c r="A28" s="341">
        <v>27</v>
      </c>
      <c r="B28" s="341" t="s">
        <v>2546</v>
      </c>
      <c r="C28" s="342" t="s">
        <v>126</v>
      </c>
      <c r="D28" s="341">
        <v>91127</v>
      </c>
      <c r="E28" s="341" t="s">
        <v>2547</v>
      </c>
      <c r="F28" s="341" t="s">
        <v>978</v>
      </c>
      <c r="G28" s="341" t="s">
        <v>2543</v>
      </c>
    </row>
    <row r="29" spans="1:7" ht="18" customHeight="1" x14ac:dyDescent="0.35">
      <c r="A29" s="341">
        <v>28</v>
      </c>
      <c r="B29" s="341" t="s">
        <v>2548</v>
      </c>
      <c r="C29" s="342" t="s">
        <v>140</v>
      </c>
      <c r="D29" s="341">
        <v>91130</v>
      </c>
      <c r="E29" s="341" t="s">
        <v>2549</v>
      </c>
      <c r="F29" s="341" t="s">
        <v>1707</v>
      </c>
      <c r="G29" s="341" t="s">
        <v>2543</v>
      </c>
    </row>
    <row r="30" spans="1:7" ht="18" customHeight="1" x14ac:dyDescent="0.35">
      <c r="A30" s="341">
        <v>29</v>
      </c>
      <c r="B30" s="341" t="s">
        <v>2550</v>
      </c>
      <c r="C30" s="342" t="s">
        <v>80</v>
      </c>
      <c r="D30" s="341">
        <v>91147</v>
      </c>
      <c r="E30" s="341" t="s">
        <v>2551</v>
      </c>
      <c r="F30" s="341" t="s">
        <v>1695</v>
      </c>
      <c r="G30" s="341" t="s">
        <v>2543</v>
      </c>
    </row>
    <row r="31" spans="1:7" ht="18" customHeight="1" x14ac:dyDescent="0.35">
      <c r="A31" s="341">
        <v>30</v>
      </c>
      <c r="B31" s="341" t="s">
        <v>2552</v>
      </c>
      <c r="C31" s="342" t="s">
        <v>2553</v>
      </c>
      <c r="D31" s="341">
        <v>91223</v>
      </c>
      <c r="E31" s="341" t="s">
        <v>2554</v>
      </c>
      <c r="F31" s="341" t="s">
        <v>979</v>
      </c>
      <c r="G31" s="341" t="s">
        <v>2543</v>
      </c>
    </row>
    <row r="32" spans="1:7" ht="18" customHeight="1" x14ac:dyDescent="0.35">
      <c r="A32" s="341">
        <v>31</v>
      </c>
      <c r="B32" s="341" t="s">
        <v>2555</v>
      </c>
      <c r="C32" s="342" t="s">
        <v>2556</v>
      </c>
      <c r="D32" s="341">
        <v>91230</v>
      </c>
      <c r="E32" s="341" t="s">
        <v>2557</v>
      </c>
      <c r="F32" s="341" t="s">
        <v>940</v>
      </c>
      <c r="G32" s="341" t="s">
        <v>2543</v>
      </c>
    </row>
    <row r="33" spans="1:7" ht="18" customHeight="1" x14ac:dyDescent="0.35">
      <c r="A33" s="341">
        <v>32</v>
      </c>
      <c r="B33" s="341" t="s">
        <v>2558</v>
      </c>
      <c r="C33" s="342" t="s">
        <v>117</v>
      </c>
      <c r="D33" s="341">
        <v>91251</v>
      </c>
      <c r="E33" s="341" t="s">
        <v>2559</v>
      </c>
      <c r="F33" s="341" t="s">
        <v>968</v>
      </c>
      <c r="G33" s="341" t="s">
        <v>2543</v>
      </c>
    </row>
    <row r="34" spans="1:7" ht="18" customHeight="1" x14ac:dyDescent="0.35">
      <c r="A34" s="341">
        <v>33</v>
      </c>
      <c r="B34" s="341" t="s">
        <v>2560</v>
      </c>
      <c r="C34" s="342" t="s">
        <v>101</v>
      </c>
      <c r="D34" s="341">
        <v>91301</v>
      </c>
      <c r="E34" s="341" t="s">
        <v>2561</v>
      </c>
      <c r="F34" s="341" t="s">
        <v>905</v>
      </c>
      <c r="G34" s="341" t="s">
        <v>2543</v>
      </c>
    </row>
    <row r="35" spans="1:7" ht="18" customHeight="1" x14ac:dyDescent="0.35">
      <c r="A35" s="341">
        <v>34</v>
      </c>
      <c r="B35" s="341" t="s">
        <v>1795</v>
      </c>
      <c r="C35" s="342" t="s">
        <v>142</v>
      </c>
      <c r="D35" s="341">
        <v>91307</v>
      </c>
      <c r="E35" s="341" t="s">
        <v>2562</v>
      </c>
      <c r="F35" s="341" t="s">
        <v>1688</v>
      </c>
      <c r="G35" s="341" t="s">
        <v>2543</v>
      </c>
    </row>
    <row r="36" spans="1:7" ht="18" customHeight="1" x14ac:dyDescent="0.35">
      <c r="A36" s="341">
        <v>35</v>
      </c>
      <c r="B36" s="341" t="s">
        <v>2563</v>
      </c>
      <c r="C36" s="342" t="s">
        <v>100</v>
      </c>
      <c r="D36" s="341">
        <v>91308</v>
      </c>
      <c r="E36" s="341" t="s">
        <v>2564</v>
      </c>
      <c r="F36" s="341" t="s">
        <v>1696</v>
      </c>
      <c r="G36" s="341" t="s">
        <v>2543</v>
      </c>
    </row>
    <row r="37" spans="1:7" ht="18" customHeight="1" x14ac:dyDescent="0.35">
      <c r="A37" s="341">
        <v>36</v>
      </c>
      <c r="B37" s="341" t="s">
        <v>2565</v>
      </c>
      <c r="C37" s="342" t="s">
        <v>106</v>
      </c>
      <c r="D37" s="341">
        <v>91311</v>
      </c>
      <c r="E37" s="341" t="s">
        <v>2566</v>
      </c>
      <c r="F37" s="341" t="s">
        <v>923</v>
      </c>
      <c r="G37" s="341" t="s">
        <v>2543</v>
      </c>
    </row>
    <row r="38" spans="1:7" ht="18" customHeight="1" x14ac:dyDescent="0.35">
      <c r="A38" s="341">
        <v>37</v>
      </c>
      <c r="B38" s="341" t="s">
        <v>2567</v>
      </c>
      <c r="C38" s="342" t="s">
        <v>116</v>
      </c>
      <c r="D38" s="341">
        <v>91312</v>
      </c>
      <c r="E38" s="341" t="s">
        <v>2568</v>
      </c>
      <c r="F38" s="341" t="s">
        <v>947</v>
      </c>
      <c r="G38" s="341" t="s">
        <v>2543</v>
      </c>
    </row>
    <row r="39" spans="1:7" ht="18" customHeight="1" x14ac:dyDescent="0.35">
      <c r="A39" s="341">
        <v>38</v>
      </c>
      <c r="B39" s="341" t="s">
        <v>2569</v>
      </c>
      <c r="C39" s="342" t="s">
        <v>143</v>
      </c>
      <c r="D39" s="341">
        <v>91313</v>
      </c>
      <c r="E39" s="341" t="s">
        <v>2570</v>
      </c>
      <c r="F39" s="341" t="s">
        <v>1694</v>
      </c>
      <c r="G39" s="341" t="s">
        <v>2543</v>
      </c>
    </row>
    <row r="40" spans="1:7" ht="18" customHeight="1" x14ac:dyDescent="0.35">
      <c r="A40" s="341">
        <v>39</v>
      </c>
      <c r="B40" s="341" t="s">
        <v>2571</v>
      </c>
      <c r="C40" s="342" t="s">
        <v>119</v>
      </c>
      <c r="D40" s="341">
        <v>91316</v>
      </c>
      <c r="E40" s="341" t="s">
        <v>2572</v>
      </c>
      <c r="F40" s="341" t="s">
        <v>949</v>
      </c>
      <c r="G40" s="341" t="s">
        <v>2543</v>
      </c>
    </row>
    <row r="41" spans="1:7" ht="18" customHeight="1" x14ac:dyDescent="0.35">
      <c r="A41" s="341">
        <v>40</v>
      </c>
      <c r="B41" s="341" t="s">
        <v>2573</v>
      </c>
      <c r="C41" s="342" t="s">
        <v>535</v>
      </c>
      <c r="D41" s="341">
        <v>91319</v>
      </c>
      <c r="E41" s="341" t="s">
        <v>2574</v>
      </c>
      <c r="F41" s="341" t="s">
        <v>1700</v>
      </c>
      <c r="G41" s="341" t="s">
        <v>2543</v>
      </c>
    </row>
    <row r="42" spans="1:7" ht="18" customHeight="1" x14ac:dyDescent="0.35">
      <c r="A42" s="341">
        <v>41</v>
      </c>
      <c r="B42" s="341" t="s">
        <v>2575</v>
      </c>
      <c r="C42" s="342" t="s">
        <v>109</v>
      </c>
      <c r="D42" s="341">
        <v>91328</v>
      </c>
      <c r="E42" s="341" t="s">
        <v>2576</v>
      </c>
      <c r="F42" s="341" t="s">
        <v>924</v>
      </c>
      <c r="G42" s="341" t="s">
        <v>2543</v>
      </c>
    </row>
    <row r="43" spans="1:7" ht="18" customHeight="1" x14ac:dyDescent="0.35">
      <c r="A43" s="341">
        <v>42</v>
      </c>
      <c r="B43" s="341" t="s">
        <v>2577</v>
      </c>
      <c r="C43" s="342" t="s">
        <v>132</v>
      </c>
      <c r="D43" s="341">
        <v>91339</v>
      </c>
      <c r="E43" s="341" t="s">
        <v>2578</v>
      </c>
      <c r="F43" s="341" t="s">
        <v>1705</v>
      </c>
      <c r="G43" s="341" t="s">
        <v>2543</v>
      </c>
    </row>
    <row r="44" spans="1:7" ht="18" customHeight="1" x14ac:dyDescent="0.35">
      <c r="A44" s="341">
        <v>43</v>
      </c>
      <c r="B44" s="341" t="s">
        <v>2579</v>
      </c>
      <c r="C44" s="342" t="s">
        <v>103</v>
      </c>
      <c r="D44" s="341">
        <v>91343</v>
      </c>
      <c r="E44" s="341" t="s">
        <v>2580</v>
      </c>
      <c r="F44" s="341" t="s">
        <v>1686</v>
      </c>
      <c r="G44" s="341" t="s">
        <v>2543</v>
      </c>
    </row>
    <row r="45" spans="1:7" ht="18" customHeight="1" x14ac:dyDescent="0.35">
      <c r="A45" s="341">
        <v>44</v>
      </c>
      <c r="B45" s="341" t="s">
        <v>2581</v>
      </c>
      <c r="C45" s="342" t="s">
        <v>528</v>
      </c>
      <c r="D45" s="341">
        <v>91452</v>
      </c>
      <c r="E45" s="341" t="s">
        <v>2582</v>
      </c>
      <c r="F45" s="341" t="s">
        <v>1712</v>
      </c>
      <c r="G45" s="341" t="s">
        <v>2543</v>
      </c>
    </row>
    <row r="46" spans="1:7" ht="18" customHeight="1" x14ac:dyDescent="0.35">
      <c r="A46" s="341">
        <v>45</v>
      </c>
      <c r="B46" s="341" t="s">
        <v>2583</v>
      </c>
      <c r="C46" s="342" t="s">
        <v>2584</v>
      </c>
      <c r="D46" s="341">
        <v>91514</v>
      </c>
      <c r="E46" s="341" t="s">
        <v>2585</v>
      </c>
      <c r="F46" s="341" t="s">
        <v>1702</v>
      </c>
      <c r="G46" s="341" t="s">
        <v>2543</v>
      </c>
    </row>
    <row r="47" spans="1:7" ht="18" customHeight="1" x14ac:dyDescent="0.35">
      <c r="A47" s="341">
        <v>46</v>
      </c>
      <c r="B47" s="341" t="s">
        <v>2586</v>
      </c>
      <c r="C47" s="342" t="s">
        <v>538</v>
      </c>
      <c r="D47" s="341">
        <v>91589</v>
      </c>
      <c r="E47" s="341" t="s">
        <v>2587</v>
      </c>
      <c r="F47" s="341" t="s">
        <v>953</v>
      </c>
      <c r="G47" s="341" t="s">
        <v>2543</v>
      </c>
    </row>
    <row r="48" spans="1:7" ht="18" customHeight="1" x14ac:dyDescent="0.35">
      <c r="A48" s="341">
        <v>47</v>
      </c>
      <c r="B48" s="341" t="s">
        <v>2588</v>
      </c>
      <c r="C48" s="342" t="s">
        <v>2589</v>
      </c>
      <c r="D48" s="341">
        <v>91660</v>
      </c>
      <c r="E48" s="341" t="s">
        <v>2590</v>
      </c>
      <c r="F48" s="341" t="s">
        <v>1689</v>
      </c>
      <c r="G48" s="341" t="s">
        <v>2543</v>
      </c>
    </row>
    <row r="49" spans="1:7" ht="18" customHeight="1" x14ac:dyDescent="0.35">
      <c r="A49" s="341">
        <v>48</v>
      </c>
      <c r="B49" s="341" t="s">
        <v>2591</v>
      </c>
      <c r="C49" s="342" t="s">
        <v>1796</v>
      </c>
      <c r="D49" s="341">
        <v>92498</v>
      </c>
      <c r="E49" s="341" t="s">
        <v>2592</v>
      </c>
      <c r="F49" s="341" t="s">
        <v>951</v>
      </c>
      <c r="G49" s="341" t="s">
        <v>2543</v>
      </c>
    </row>
    <row r="50" spans="1:7" ht="18" customHeight="1" x14ac:dyDescent="0.35">
      <c r="A50" s="341">
        <v>49</v>
      </c>
      <c r="B50" s="341" t="s">
        <v>2593</v>
      </c>
      <c r="C50" s="342" t="s">
        <v>479</v>
      </c>
      <c r="D50" s="341">
        <v>91082</v>
      </c>
      <c r="E50" s="341" t="s">
        <v>2594</v>
      </c>
      <c r="F50" s="341" t="s">
        <v>967</v>
      </c>
      <c r="G50" s="341" t="s">
        <v>2595</v>
      </c>
    </row>
    <row r="51" spans="1:7" ht="18" customHeight="1" x14ac:dyDescent="0.35">
      <c r="A51" s="341">
        <v>50</v>
      </c>
      <c r="B51" s="341" t="s">
        <v>2596</v>
      </c>
      <c r="C51" s="342" t="s">
        <v>478</v>
      </c>
      <c r="D51" s="341">
        <v>91243</v>
      </c>
      <c r="E51" s="341" t="s">
        <v>2597</v>
      </c>
      <c r="F51" s="341" t="s">
        <v>929</v>
      </c>
      <c r="G51" s="341" t="s">
        <v>2595</v>
      </c>
    </row>
    <row r="52" spans="1:7" ht="18" customHeight="1" x14ac:dyDescent="0.35">
      <c r="A52" s="341">
        <v>51</v>
      </c>
      <c r="B52" s="341" t="s">
        <v>2598</v>
      </c>
      <c r="C52" s="342" t="s">
        <v>79</v>
      </c>
      <c r="D52" s="341">
        <v>91249</v>
      </c>
      <c r="E52" s="341" t="s">
        <v>2599</v>
      </c>
      <c r="F52" s="341" t="s">
        <v>977</v>
      </c>
      <c r="G52" s="341" t="s">
        <v>2595</v>
      </c>
    </row>
    <row r="53" spans="1:7" ht="18" customHeight="1" x14ac:dyDescent="0.35">
      <c r="A53" s="341">
        <v>52</v>
      </c>
      <c r="B53" s="341" t="s">
        <v>2600</v>
      </c>
      <c r="C53" s="342" t="s">
        <v>93</v>
      </c>
      <c r="D53" s="341">
        <v>91304</v>
      </c>
      <c r="E53" s="341" t="s">
        <v>2601</v>
      </c>
      <c r="F53" s="341" t="s">
        <v>945</v>
      </c>
      <c r="G53" s="341" t="s">
        <v>2595</v>
      </c>
    </row>
    <row r="54" spans="1:7" ht="18" customHeight="1" x14ac:dyDescent="0.35">
      <c r="A54" s="341">
        <v>53</v>
      </c>
      <c r="B54" s="341" t="s">
        <v>2602</v>
      </c>
      <c r="C54" s="342" t="s">
        <v>85</v>
      </c>
      <c r="D54" s="341">
        <v>91382</v>
      </c>
      <c r="E54" s="341" t="s">
        <v>2603</v>
      </c>
      <c r="F54" s="341" t="s">
        <v>944</v>
      </c>
      <c r="G54" s="341" t="s">
        <v>2595</v>
      </c>
    </row>
    <row r="55" spans="1:7" ht="18" customHeight="1" x14ac:dyDescent="0.35">
      <c r="A55" s="341">
        <v>54</v>
      </c>
      <c r="B55" s="341" t="s">
        <v>2604</v>
      </c>
      <c r="C55" s="342" t="s">
        <v>481</v>
      </c>
      <c r="D55" s="341">
        <v>91519</v>
      </c>
      <c r="E55" s="341" t="s">
        <v>2605</v>
      </c>
      <c r="F55" s="341" t="s">
        <v>973</v>
      </c>
      <c r="G55" s="341" t="s">
        <v>2595</v>
      </c>
    </row>
    <row r="56" spans="1:7" ht="18" customHeight="1" x14ac:dyDescent="0.35">
      <c r="A56" s="341">
        <v>55</v>
      </c>
      <c r="B56" s="341" t="s">
        <v>2606</v>
      </c>
      <c r="C56" s="342" t="s">
        <v>65</v>
      </c>
      <c r="D56" s="341">
        <v>91238</v>
      </c>
      <c r="E56" s="341" t="s">
        <v>2607</v>
      </c>
      <c r="F56" s="341" t="s">
        <v>906</v>
      </c>
      <c r="G56" s="341" t="s">
        <v>2608</v>
      </c>
    </row>
    <row r="57" spans="1:7" ht="18" customHeight="1" x14ac:dyDescent="0.35">
      <c r="A57" s="341">
        <v>56</v>
      </c>
      <c r="B57" s="341" t="s">
        <v>2609</v>
      </c>
      <c r="C57" s="342" t="s">
        <v>546</v>
      </c>
      <c r="D57" s="341">
        <v>91357</v>
      </c>
      <c r="E57" s="341" t="s">
        <v>2610</v>
      </c>
      <c r="F57" s="341" t="s">
        <v>904</v>
      </c>
      <c r="G57" s="341" t="s">
        <v>2611</v>
      </c>
    </row>
    <row r="58" spans="1:7" ht="18" customHeight="1" x14ac:dyDescent="0.35">
      <c r="A58" s="341">
        <v>57</v>
      </c>
      <c r="B58" s="341" t="s">
        <v>2612</v>
      </c>
      <c r="C58" s="342" t="s">
        <v>166</v>
      </c>
      <c r="D58" s="341">
        <v>91117</v>
      </c>
      <c r="E58" s="341" t="s">
        <v>2613</v>
      </c>
      <c r="F58" s="341" t="s">
        <v>952</v>
      </c>
      <c r="G58" s="341" t="s">
        <v>2614</v>
      </c>
    </row>
    <row r="59" spans="1:7" ht="18" customHeight="1" x14ac:dyDescent="0.35">
      <c r="A59" s="341">
        <v>58</v>
      </c>
      <c r="B59" s="341" t="s">
        <v>2615</v>
      </c>
      <c r="C59" s="342" t="s">
        <v>165</v>
      </c>
      <c r="D59" s="341">
        <v>91256</v>
      </c>
      <c r="E59" s="341" t="s">
        <v>2616</v>
      </c>
      <c r="F59" s="341" t="s">
        <v>948</v>
      </c>
      <c r="G59" s="341" t="s">
        <v>2614</v>
      </c>
    </row>
    <row r="60" spans="1:7" ht="18" customHeight="1" x14ac:dyDescent="0.35">
      <c r="A60" s="341">
        <v>59</v>
      </c>
      <c r="B60" s="341" t="s">
        <v>2617</v>
      </c>
      <c r="C60" s="342" t="s">
        <v>169</v>
      </c>
      <c r="D60" s="341">
        <v>91002</v>
      </c>
      <c r="E60" s="341" t="s">
        <v>2618</v>
      </c>
      <c r="F60" s="341" t="s">
        <v>926</v>
      </c>
      <c r="G60" s="341" t="s">
        <v>2619</v>
      </c>
    </row>
    <row r="61" spans="1:7" ht="18" customHeight="1" x14ac:dyDescent="0.35">
      <c r="A61" s="341">
        <v>60</v>
      </c>
      <c r="B61" s="341" t="s">
        <v>2620</v>
      </c>
      <c r="C61" s="342" t="s">
        <v>167</v>
      </c>
      <c r="D61" s="341">
        <v>91361</v>
      </c>
      <c r="E61" s="341" t="s">
        <v>2621</v>
      </c>
      <c r="F61" s="341" t="s">
        <v>914</v>
      </c>
      <c r="G61" s="341" t="s">
        <v>2619</v>
      </c>
    </row>
    <row r="62" spans="1:7" ht="18" customHeight="1" x14ac:dyDescent="0.35">
      <c r="A62" s="341">
        <v>61</v>
      </c>
      <c r="B62" s="341" t="s">
        <v>2622</v>
      </c>
      <c r="C62" s="342" t="s">
        <v>575</v>
      </c>
      <c r="D62" s="341">
        <v>91191</v>
      </c>
      <c r="E62" s="341" t="s">
        <v>2623</v>
      </c>
      <c r="F62" s="341" t="s">
        <v>932</v>
      </c>
      <c r="G62" s="341" t="s">
        <v>2624</v>
      </c>
    </row>
    <row r="63" spans="1:7" ht="18" customHeight="1" x14ac:dyDescent="0.35">
      <c r="A63" s="341">
        <v>62</v>
      </c>
      <c r="B63" s="341" t="s">
        <v>2625</v>
      </c>
      <c r="C63" s="342" t="s">
        <v>146</v>
      </c>
      <c r="D63" s="341">
        <v>91592</v>
      </c>
      <c r="E63" s="341" t="s">
        <v>2626</v>
      </c>
      <c r="F63" s="341" t="s">
        <v>934</v>
      </c>
      <c r="G63" s="341" t="s">
        <v>2624</v>
      </c>
    </row>
    <row r="64" spans="1:7" ht="18" customHeight="1" x14ac:dyDescent="0.35">
      <c r="A64" s="341">
        <v>63</v>
      </c>
      <c r="B64" s="341" t="s">
        <v>2627</v>
      </c>
      <c r="C64" s="342" t="s">
        <v>2628</v>
      </c>
      <c r="D64" s="341">
        <v>91235</v>
      </c>
      <c r="E64" s="341" t="s">
        <v>2629</v>
      </c>
      <c r="F64" s="341" t="s">
        <v>911</v>
      </c>
      <c r="G64" s="341" t="s">
        <v>2630</v>
      </c>
    </row>
    <row r="65" spans="1:7" ht="18" customHeight="1" x14ac:dyDescent="0.35">
      <c r="A65" s="341">
        <v>64</v>
      </c>
      <c r="B65" s="341" t="s">
        <v>2631</v>
      </c>
      <c r="C65" s="342" t="s">
        <v>615</v>
      </c>
      <c r="D65" s="341">
        <v>91094</v>
      </c>
      <c r="E65" s="341" t="s">
        <v>2632</v>
      </c>
      <c r="F65" s="341" t="s">
        <v>980</v>
      </c>
      <c r="G65" s="341" t="s">
        <v>2633</v>
      </c>
    </row>
    <row r="66" spans="1:7" ht="18" customHeight="1" x14ac:dyDescent="0.35">
      <c r="A66" s="341">
        <v>65</v>
      </c>
      <c r="B66" s="341" t="s">
        <v>2634</v>
      </c>
      <c r="C66" s="342" t="s">
        <v>153</v>
      </c>
      <c r="D66" s="341">
        <v>91007</v>
      </c>
      <c r="E66" s="341" t="s">
        <v>2635</v>
      </c>
      <c r="F66" s="341" t="s">
        <v>970</v>
      </c>
      <c r="G66" s="341" t="s">
        <v>2636</v>
      </c>
    </row>
    <row r="67" spans="1:7" ht="18" customHeight="1" x14ac:dyDescent="0.35">
      <c r="A67" s="341">
        <v>66</v>
      </c>
      <c r="B67" s="341" t="s">
        <v>2637</v>
      </c>
      <c r="C67" s="342" t="s">
        <v>149</v>
      </c>
      <c r="D67" s="341">
        <v>91356</v>
      </c>
      <c r="E67" s="341" t="s">
        <v>2638</v>
      </c>
      <c r="F67" s="341" t="s">
        <v>954</v>
      </c>
      <c r="G67" s="341" t="s">
        <v>2636</v>
      </c>
    </row>
    <row r="68" spans="1:7" ht="18" customHeight="1" x14ac:dyDescent="0.35">
      <c r="A68" s="341">
        <v>67</v>
      </c>
      <c r="B68" s="341" t="s">
        <v>2639</v>
      </c>
      <c r="C68" s="342" t="s">
        <v>592</v>
      </c>
      <c r="D68" s="341">
        <v>91802</v>
      </c>
      <c r="E68" s="341" t="s">
        <v>2640</v>
      </c>
      <c r="F68" s="341" t="s">
        <v>1717</v>
      </c>
      <c r="G68" s="341" t="s">
        <v>2636</v>
      </c>
    </row>
    <row r="69" spans="1:7" ht="18" customHeight="1" x14ac:dyDescent="0.35">
      <c r="A69" s="341">
        <v>68</v>
      </c>
      <c r="B69" s="341" t="s">
        <v>2641</v>
      </c>
      <c r="C69" s="342" t="s">
        <v>613</v>
      </c>
      <c r="D69" s="341">
        <v>91066</v>
      </c>
      <c r="E69" s="341" t="s">
        <v>2642</v>
      </c>
      <c r="F69" s="341" t="s">
        <v>915</v>
      </c>
      <c r="G69" s="341" t="s">
        <v>2643</v>
      </c>
    </row>
    <row r="70" spans="1:7" ht="18" customHeight="1" x14ac:dyDescent="0.35">
      <c r="A70" s="341">
        <v>69</v>
      </c>
      <c r="B70" s="341" t="s">
        <v>2644</v>
      </c>
      <c r="C70" s="342" t="s">
        <v>150</v>
      </c>
      <c r="D70" s="341">
        <v>91067</v>
      </c>
      <c r="E70" s="341" t="s">
        <v>2645</v>
      </c>
      <c r="F70" s="341" t="s">
        <v>1704</v>
      </c>
      <c r="G70" s="341" t="s">
        <v>2643</v>
      </c>
    </row>
    <row r="71" spans="1:7" ht="18" customHeight="1" x14ac:dyDescent="0.35">
      <c r="A71" s="341">
        <v>70</v>
      </c>
      <c r="B71" s="341" t="s">
        <v>2646</v>
      </c>
      <c r="C71" s="342" t="s">
        <v>652</v>
      </c>
      <c r="D71" s="341">
        <v>91332</v>
      </c>
      <c r="E71" s="341" t="s">
        <v>2647</v>
      </c>
      <c r="F71" s="341" t="s">
        <v>910</v>
      </c>
      <c r="G71" s="341" t="s">
        <v>2643</v>
      </c>
    </row>
    <row r="72" spans="1:7" ht="18" customHeight="1" x14ac:dyDescent="0.35">
      <c r="A72" s="341">
        <v>71</v>
      </c>
      <c r="B72" s="341" t="s">
        <v>2648</v>
      </c>
      <c r="C72" s="342" t="s">
        <v>647</v>
      </c>
      <c r="D72" s="341">
        <v>91386</v>
      </c>
      <c r="E72" s="341" t="s">
        <v>2649</v>
      </c>
      <c r="F72" s="341" t="s">
        <v>935</v>
      </c>
      <c r="G72" s="341" t="s">
        <v>2643</v>
      </c>
    </row>
    <row r="73" spans="1:7" ht="18" customHeight="1" x14ac:dyDescent="0.35">
      <c r="A73" s="341">
        <v>72</v>
      </c>
      <c r="B73" s="341" t="s">
        <v>2650</v>
      </c>
      <c r="C73" s="342" t="s">
        <v>139</v>
      </c>
      <c r="D73" s="341">
        <v>91388</v>
      </c>
      <c r="E73" s="341" t="s">
        <v>2651</v>
      </c>
      <c r="F73" s="341" t="s">
        <v>1721</v>
      </c>
      <c r="G73" s="341" t="s">
        <v>2643</v>
      </c>
    </row>
    <row r="74" spans="1:7" ht="18" customHeight="1" x14ac:dyDescent="0.35">
      <c r="A74" s="341">
        <v>73</v>
      </c>
      <c r="B74" s="341" t="s">
        <v>2652</v>
      </c>
      <c r="C74" s="342" t="s">
        <v>191</v>
      </c>
      <c r="D74" s="341">
        <v>91596</v>
      </c>
      <c r="E74" s="341" t="s">
        <v>2653</v>
      </c>
      <c r="F74" s="341" t="s">
        <v>908</v>
      </c>
      <c r="G74" s="341" t="s">
        <v>2643</v>
      </c>
    </row>
    <row r="75" spans="1:7" ht="18" customHeight="1" x14ac:dyDescent="0.35">
      <c r="A75" s="341">
        <v>74</v>
      </c>
      <c r="B75" s="341" t="s">
        <v>2654</v>
      </c>
      <c r="C75" s="342" t="s">
        <v>565</v>
      </c>
      <c r="D75" s="341">
        <v>92208</v>
      </c>
      <c r="E75" s="341" t="s">
        <v>2655</v>
      </c>
      <c r="F75" s="341" t="s">
        <v>959</v>
      </c>
      <c r="G75" s="341" t="s">
        <v>2643</v>
      </c>
    </row>
    <row r="76" spans="1:7" ht="18" customHeight="1" x14ac:dyDescent="0.35">
      <c r="A76" s="341">
        <v>75</v>
      </c>
      <c r="B76" s="341" t="s">
        <v>2656</v>
      </c>
      <c r="C76" s="342" t="s">
        <v>625</v>
      </c>
      <c r="D76" s="341">
        <v>91179</v>
      </c>
      <c r="E76" s="341" t="s">
        <v>2657</v>
      </c>
      <c r="F76" s="341" t="s">
        <v>981</v>
      </c>
      <c r="G76" s="341" t="s">
        <v>2658</v>
      </c>
    </row>
    <row r="77" spans="1:7" ht="18" customHeight="1" x14ac:dyDescent="0.35">
      <c r="A77" s="341">
        <v>76</v>
      </c>
      <c r="B77" s="341" t="s">
        <v>2659</v>
      </c>
      <c r="C77" s="342" t="s">
        <v>180</v>
      </c>
      <c r="D77" s="341">
        <v>91198</v>
      </c>
      <c r="E77" s="341" t="s">
        <v>2660</v>
      </c>
      <c r="F77" s="341" t="s">
        <v>903</v>
      </c>
      <c r="G77" s="341" t="s">
        <v>2658</v>
      </c>
    </row>
    <row r="78" spans="1:7" ht="18" customHeight="1" x14ac:dyDescent="0.35">
      <c r="A78" s="341">
        <v>77</v>
      </c>
      <c r="B78" s="341" t="s">
        <v>2661</v>
      </c>
      <c r="C78" s="342" t="s">
        <v>224</v>
      </c>
      <c r="D78" s="341">
        <v>91207</v>
      </c>
      <c r="E78" s="341" t="s">
        <v>2662</v>
      </c>
      <c r="F78" s="341" t="s">
        <v>1722</v>
      </c>
      <c r="G78" s="341" t="s">
        <v>2663</v>
      </c>
    </row>
    <row r="79" spans="1:7" ht="18" customHeight="1" x14ac:dyDescent="0.35">
      <c r="A79" s="341">
        <v>78</v>
      </c>
      <c r="B79" s="341" t="s">
        <v>2664</v>
      </c>
      <c r="C79" s="342" t="s">
        <v>204</v>
      </c>
      <c r="D79" s="341">
        <v>91694</v>
      </c>
      <c r="E79" s="341" t="s">
        <v>2665</v>
      </c>
      <c r="F79" s="341" t="s">
        <v>931</v>
      </c>
      <c r="G79" s="341" t="s">
        <v>2663</v>
      </c>
    </row>
    <row r="80" spans="1:7" ht="18" customHeight="1" x14ac:dyDescent="0.35">
      <c r="A80" s="341">
        <v>79</v>
      </c>
      <c r="B80" s="341" t="s">
        <v>2666</v>
      </c>
      <c r="C80" s="342" t="s">
        <v>656</v>
      </c>
      <c r="D80" s="341">
        <v>91110</v>
      </c>
      <c r="E80" s="341" t="s">
        <v>2667</v>
      </c>
      <c r="F80" s="341" t="s">
        <v>961</v>
      </c>
      <c r="G80" s="341" t="s">
        <v>2668</v>
      </c>
    </row>
    <row r="81" spans="1:7" ht="18" customHeight="1" x14ac:dyDescent="0.35">
      <c r="A81" s="341">
        <v>80</v>
      </c>
      <c r="B81" s="341" t="s">
        <v>2669</v>
      </c>
      <c r="C81" s="342" t="s">
        <v>215</v>
      </c>
      <c r="D81" s="341">
        <v>91111</v>
      </c>
      <c r="E81" s="341" t="s">
        <v>2670</v>
      </c>
      <c r="F81" s="341" t="s">
        <v>974</v>
      </c>
      <c r="G81" s="341" t="s">
        <v>2668</v>
      </c>
    </row>
    <row r="82" spans="1:7" ht="18" customHeight="1" x14ac:dyDescent="0.35">
      <c r="A82" s="341">
        <v>81</v>
      </c>
      <c r="B82" s="341" t="s">
        <v>2671</v>
      </c>
      <c r="C82" s="342" t="s">
        <v>214</v>
      </c>
      <c r="D82" s="341">
        <v>91113</v>
      </c>
      <c r="E82" s="341" t="s">
        <v>2672</v>
      </c>
      <c r="F82" s="341" t="s">
        <v>982</v>
      </c>
      <c r="G82" s="341" t="s">
        <v>2668</v>
      </c>
    </row>
    <row r="83" spans="1:7" ht="18" customHeight="1" x14ac:dyDescent="0.35">
      <c r="A83" s="341">
        <v>82</v>
      </c>
      <c r="B83" s="341" t="s">
        <v>2673</v>
      </c>
      <c r="C83" s="342" t="s">
        <v>742</v>
      </c>
      <c r="D83" s="341">
        <v>91006</v>
      </c>
      <c r="E83" s="341" t="s">
        <v>2674</v>
      </c>
      <c r="F83" s="341" t="s">
        <v>950</v>
      </c>
      <c r="G83" s="341" t="s">
        <v>2675</v>
      </c>
    </row>
    <row r="84" spans="1:7" ht="18" customHeight="1" x14ac:dyDescent="0.35">
      <c r="A84" s="341">
        <v>83</v>
      </c>
      <c r="B84" s="341" t="s">
        <v>2676</v>
      </c>
      <c r="C84" s="342" t="s">
        <v>746</v>
      </c>
      <c r="D84" s="341">
        <v>91064</v>
      </c>
      <c r="E84" s="341" t="s">
        <v>2677</v>
      </c>
      <c r="F84" s="341" t="s">
        <v>922</v>
      </c>
      <c r="G84" s="341" t="s">
        <v>2675</v>
      </c>
    </row>
    <row r="85" spans="1:7" ht="18" customHeight="1" x14ac:dyDescent="0.35">
      <c r="A85" s="341">
        <v>84</v>
      </c>
      <c r="B85" s="341" t="s">
        <v>2678</v>
      </c>
      <c r="C85" s="342" t="s">
        <v>240</v>
      </c>
      <c r="D85" s="341">
        <v>91086</v>
      </c>
      <c r="E85" s="341" t="s">
        <v>2679</v>
      </c>
      <c r="F85" s="341" t="s">
        <v>1706</v>
      </c>
      <c r="G85" s="341" t="s">
        <v>2675</v>
      </c>
    </row>
    <row r="86" spans="1:7" ht="18" customHeight="1" x14ac:dyDescent="0.35">
      <c r="A86" s="341">
        <v>85</v>
      </c>
      <c r="B86" s="341" t="s">
        <v>2680</v>
      </c>
      <c r="C86" s="342" t="s">
        <v>260</v>
      </c>
      <c r="D86" s="341">
        <v>91114</v>
      </c>
      <c r="E86" s="341" t="s">
        <v>2681</v>
      </c>
      <c r="F86" s="341" t="s">
        <v>1698</v>
      </c>
      <c r="G86" s="341" t="s">
        <v>2675</v>
      </c>
    </row>
    <row r="87" spans="1:7" ht="18" customHeight="1" x14ac:dyDescent="0.35">
      <c r="A87" s="341">
        <v>86</v>
      </c>
      <c r="B87" s="341" t="s">
        <v>2682</v>
      </c>
      <c r="C87" s="342" t="s">
        <v>241</v>
      </c>
      <c r="D87" s="341">
        <v>91275</v>
      </c>
      <c r="E87" s="341" t="s">
        <v>2683</v>
      </c>
      <c r="F87" s="341" t="s">
        <v>1697</v>
      </c>
      <c r="G87" s="341" t="s">
        <v>2675</v>
      </c>
    </row>
    <row r="88" spans="1:7" ht="18" customHeight="1" x14ac:dyDescent="0.35">
      <c r="A88" s="341">
        <v>87</v>
      </c>
      <c r="B88" s="341" t="s">
        <v>2684</v>
      </c>
      <c r="C88" s="342" t="s">
        <v>247</v>
      </c>
      <c r="D88" s="341">
        <v>91278</v>
      </c>
      <c r="E88" s="341" t="s">
        <v>2685</v>
      </c>
      <c r="F88" s="341" t="s">
        <v>913</v>
      </c>
      <c r="G88" s="341" t="s">
        <v>2675</v>
      </c>
    </row>
    <row r="89" spans="1:7" ht="18" customHeight="1" x14ac:dyDescent="0.35">
      <c r="A89" s="341">
        <v>88</v>
      </c>
      <c r="B89" s="341" t="s">
        <v>2686</v>
      </c>
      <c r="C89" s="342" t="s">
        <v>248</v>
      </c>
      <c r="D89" s="341">
        <v>91279</v>
      </c>
      <c r="E89" s="341" t="s">
        <v>2687</v>
      </c>
      <c r="F89" s="341" t="s">
        <v>933</v>
      </c>
      <c r="G89" s="341" t="s">
        <v>2675</v>
      </c>
    </row>
    <row r="90" spans="1:7" ht="18" customHeight="1" x14ac:dyDescent="0.35">
      <c r="A90" s="341">
        <v>89</v>
      </c>
      <c r="B90" s="341" t="s">
        <v>2688</v>
      </c>
      <c r="C90" s="342" t="s">
        <v>239</v>
      </c>
      <c r="D90" s="341">
        <v>91281</v>
      </c>
      <c r="E90" s="341" t="s">
        <v>2689</v>
      </c>
      <c r="F90" s="341" t="s">
        <v>958</v>
      </c>
      <c r="G90" s="341" t="s">
        <v>2675</v>
      </c>
    </row>
    <row r="91" spans="1:7" ht="18" customHeight="1" x14ac:dyDescent="0.35">
      <c r="A91" s="341">
        <v>90</v>
      </c>
      <c r="B91" s="341" t="s">
        <v>2690</v>
      </c>
      <c r="C91" s="342" t="s">
        <v>713</v>
      </c>
      <c r="D91" s="341">
        <v>91282</v>
      </c>
      <c r="E91" s="341" t="s">
        <v>2691</v>
      </c>
      <c r="F91" s="341" t="s">
        <v>907</v>
      </c>
      <c r="G91" s="341" t="s">
        <v>2675</v>
      </c>
    </row>
    <row r="92" spans="1:7" ht="18" customHeight="1" x14ac:dyDescent="0.35">
      <c r="A92" s="341">
        <v>91</v>
      </c>
      <c r="B92" s="341" t="s">
        <v>2692</v>
      </c>
      <c r="C92" s="342" t="s">
        <v>2693</v>
      </c>
      <c r="D92" s="341">
        <v>91392</v>
      </c>
      <c r="E92" s="341" t="s">
        <v>2694</v>
      </c>
      <c r="F92" s="341" t="s">
        <v>1703</v>
      </c>
      <c r="G92" s="341" t="s">
        <v>2675</v>
      </c>
    </row>
    <row r="93" spans="1:7" ht="18" customHeight="1" x14ac:dyDescent="0.35">
      <c r="A93" s="341">
        <v>92</v>
      </c>
      <c r="B93" s="341" t="s">
        <v>2695</v>
      </c>
      <c r="C93" s="342" t="s">
        <v>230</v>
      </c>
      <c r="D93" s="341">
        <v>91756</v>
      </c>
      <c r="E93" s="341" t="s">
        <v>2696</v>
      </c>
      <c r="F93" s="341" t="s">
        <v>938</v>
      </c>
      <c r="G93" s="341" t="s">
        <v>2675</v>
      </c>
    </row>
    <row r="94" spans="1:7" ht="18" customHeight="1" x14ac:dyDescent="0.35">
      <c r="A94" s="341">
        <v>93</v>
      </c>
      <c r="B94" s="341" t="s">
        <v>2697</v>
      </c>
      <c r="C94" s="342" t="s">
        <v>1521</v>
      </c>
      <c r="D94" s="341">
        <v>91368</v>
      </c>
      <c r="E94" s="341" t="s">
        <v>2698</v>
      </c>
      <c r="F94" s="341" t="s">
        <v>1718</v>
      </c>
      <c r="G94" s="341" t="s">
        <v>2699</v>
      </c>
    </row>
    <row r="95" spans="1:7" ht="18" customHeight="1" x14ac:dyDescent="0.35">
      <c r="A95" s="341">
        <v>94</v>
      </c>
      <c r="B95" s="341" t="s">
        <v>2700</v>
      </c>
      <c r="C95" s="342" t="s">
        <v>1522</v>
      </c>
      <c r="D95" s="341">
        <v>91369</v>
      </c>
      <c r="E95" s="341" t="s">
        <v>2701</v>
      </c>
      <c r="F95" s="341" t="s">
        <v>1685</v>
      </c>
      <c r="G95" s="341" t="s">
        <v>2699</v>
      </c>
    </row>
    <row r="96" spans="1:7" ht="18" customHeight="1" x14ac:dyDescent="0.35">
      <c r="A96" s="341">
        <v>95</v>
      </c>
      <c r="B96" s="341" t="s">
        <v>2702</v>
      </c>
      <c r="C96" s="342" t="s">
        <v>2703</v>
      </c>
      <c r="D96" s="341">
        <v>91742</v>
      </c>
      <c r="E96" s="341" t="s">
        <v>2704</v>
      </c>
      <c r="F96" s="341" t="s">
        <v>983</v>
      </c>
      <c r="G96" s="341" t="s">
        <v>2699</v>
      </c>
    </row>
    <row r="97" spans="1:7" ht="18" customHeight="1" x14ac:dyDescent="0.35">
      <c r="A97" s="341">
        <v>96</v>
      </c>
      <c r="B97" s="341" t="s">
        <v>2705</v>
      </c>
      <c r="C97" s="342" t="s">
        <v>212</v>
      </c>
      <c r="D97" s="341">
        <v>91479</v>
      </c>
      <c r="E97" s="341" t="s">
        <v>2706</v>
      </c>
      <c r="F97" s="341" t="s">
        <v>927</v>
      </c>
      <c r="G97" s="341" t="s">
        <v>2707</v>
      </c>
    </row>
    <row r="98" spans="1:7" ht="18" customHeight="1" x14ac:dyDescent="0.35">
      <c r="A98" s="341">
        <v>97</v>
      </c>
      <c r="B98" s="341" t="s">
        <v>2708</v>
      </c>
      <c r="C98" s="342" t="s">
        <v>704</v>
      </c>
      <c r="D98" s="341">
        <v>91398</v>
      </c>
      <c r="E98" s="341" t="s">
        <v>2709</v>
      </c>
      <c r="F98" s="341" t="s">
        <v>909</v>
      </c>
      <c r="G98" s="341" t="s">
        <v>2710</v>
      </c>
    </row>
    <row r="99" spans="1:7" ht="18" customHeight="1" x14ac:dyDescent="0.35">
      <c r="A99" s="341">
        <v>98</v>
      </c>
      <c r="B99" s="341" t="s">
        <v>2711</v>
      </c>
      <c r="C99" s="342" t="s">
        <v>678</v>
      </c>
      <c r="D99" s="341">
        <v>91979</v>
      </c>
      <c r="E99" s="341" t="s">
        <v>2712</v>
      </c>
      <c r="F99" s="341" t="s">
        <v>1693</v>
      </c>
      <c r="G99" s="341" t="s">
        <v>2710</v>
      </c>
    </row>
    <row r="100" spans="1:7" ht="18" customHeight="1" x14ac:dyDescent="0.35">
      <c r="A100" s="341">
        <v>99</v>
      </c>
      <c r="B100" s="341" t="s">
        <v>2713</v>
      </c>
      <c r="C100" s="342" t="s">
        <v>283</v>
      </c>
      <c r="D100" s="341">
        <v>91298</v>
      </c>
      <c r="E100" s="341" t="s">
        <v>2714</v>
      </c>
      <c r="F100" s="341" t="s">
        <v>1716</v>
      </c>
      <c r="G100" s="341" t="s">
        <v>2715</v>
      </c>
    </row>
    <row r="101" spans="1:7" ht="18" customHeight="1" x14ac:dyDescent="0.35">
      <c r="A101" s="341">
        <v>100</v>
      </c>
      <c r="B101" s="341" t="s">
        <v>2716</v>
      </c>
      <c r="C101" s="342" t="s">
        <v>281</v>
      </c>
      <c r="D101" s="341">
        <v>91303</v>
      </c>
      <c r="E101" s="341" t="s">
        <v>2717</v>
      </c>
      <c r="F101" s="341" t="s">
        <v>1691</v>
      </c>
      <c r="G101" s="341" t="s">
        <v>2718</v>
      </c>
    </row>
    <row r="102" spans="1:7" ht="18" customHeight="1" x14ac:dyDescent="0.35">
      <c r="A102" s="341">
        <v>101</v>
      </c>
      <c r="B102" s="341" t="s">
        <v>2719</v>
      </c>
      <c r="C102" s="342" t="s">
        <v>270</v>
      </c>
      <c r="D102" s="341">
        <v>91645</v>
      </c>
      <c r="E102" s="341" t="s">
        <v>2720</v>
      </c>
      <c r="F102" s="341" t="s">
        <v>964</v>
      </c>
      <c r="G102" s="341" t="s">
        <v>2718</v>
      </c>
    </row>
    <row r="103" spans="1:7" ht="18" customHeight="1" x14ac:dyDescent="0.35">
      <c r="A103" s="341">
        <v>102</v>
      </c>
      <c r="B103" s="341" t="s">
        <v>2721</v>
      </c>
      <c r="C103" s="342" t="s">
        <v>275</v>
      </c>
      <c r="D103" s="341">
        <v>91264</v>
      </c>
      <c r="E103" s="341" t="s">
        <v>2722</v>
      </c>
      <c r="F103" s="341" t="s">
        <v>917</v>
      </c>
      <c r="G103" s="341" t="s">
        <v>2723</v>
      </c>
    </row>
    <row r="104" spans="1:7" ht="18" customHeight="1" x14ac:dyDescent="0.35">
      <c r="A104" s="341">
        <v>103</v>
      </c>
      <c r="B104" s="341" t="s">
        <v>2724</v>
      </c>
      <c r="C104" s="342" t="s">
        <v>261</v>
      </c>
      <c r="D104" s="341">
        <v>91414</v>
      </c>
      <c r="E104" s="341" t="s">
        <v>2725</v>
      </c>
      <c r="F104" s="341" t="s">
        <v>971</v>
      </c>
      <c r="G104" s="341" t="s">
        <v>2723</v>
      </c>
    </row>
    <row r="105" spans="1:7" ht="18" customHeight="1" x14ac:dyDescent="0.35">
      <c r="A105" s="341">
        <v>104</v>
      </c>
      <c r="B105" s="341" t="s">
        <v>2726</v>
      </c>
      <c r="C105" s="342" t="s">
        <v>73</v>
      </c>
      <c r="D105" s="341">
        <v>92130</v>
      </c>
      <c r="E105" s="341" t="s">
        <v>2727</v>
      </c>
      <c r="F105" s="341" t="s">
        <v>1692</v>
      </c>
      <c r="G105" s="341" t="s">
        <v>2723</v>
      </c>
    </row>
    <row r="106" spans="1:7" ht="18" customHeight="1" x14ac:dyDescent="0.35">
      <c r="A106" s="341">
        <v>105</v>
      </c>
      <c r="B106" s="341" t="s">
        <v>2728</v>
      </c>
      <c r="C106" s="342" t="s">
        <v>276</v>
      </c>
      <c r="D106" s="341">
        <v>91138</v>
      </c>
      <c r="E106" s="341" t="s">
        <v>2729</v>
      </c>
      <c r="F106" s="341" t="s">
        <v>1709</v>
      </c>
      <c r="G106" s="341" t="s">
        <v>2730</v>
      </c>
    </row>
    <row r="107" spans="1:7" ht="18" customHeight="1" x14ac:dyDescent="0.35">
      <c r="A107" s="341">
        <v>106</v>
      </c>
      <c r="B107" s="341" t="s">
        <v>2731</v>
      </c>
      <c r="C107" s="342" t="s">
        <v>2732</v>
      </c>
      <c r="D107" s="341">
        <v>91653</v>
      </c>
      <c r="E107" s="341" t="s">
        <v>2733</v>
      </c>
      <c r="F107" s="341" t="s">
        <v>919</v>
      </c>
      <c r="G107" s="341" t="s">
        <v>2734</v>
      </c>
    </row>
    <row r="108" spans="1:7" ht="18" customHeight="1" x14ac:dyDescent="0.35">
      <c r="A108" s="341">
        <v>107</v>
      </c>
      <c r="B108" s="341" t="s">
        <v>2735</v>
      </c>
      <c r="C108" s="342" t="s">
        <v>287</v>
      </c>
      <c r="D108" s="341">
        <v>91482</v>
      </c>
      <c r="E108" s="341" t="s">
        <v>2736</v>
      </c>
      <c r="F108" s="341" t="s">
        <v>955</v>
      </c>
      <c r="G108" s="341" t="s">
        <v>2737</v>
      </c>
    </row>
    <row r="109" spans="1:7" ht="18" customHeight="1" x14ac:dyDescent="0.35">
      <c r="A109" s="341">
        <v>108</v>
      </c>
      <c r="B109" s="341" t="s">
        <v>2738</v>
      </c>
      <c r="C109" s="342" t="s">
        <v>272</v>
      </c>
      <c r="D109" s="341">
        <v>91163</v>
      </c>
      <c r="E109" s="341" t="s">
        <v>2739</v>
      </c>
      <c r="F109" s="341" t="s">
        <v>1690</v>
      </c>
      <c r="G109" s="341" t="s">
        <v>2740</v>
      </c>
    </row>
    <row r="110" spans="1:7" ht="18" customHeight="1" x14ac:dyDescent="0.35">
      <c r="A110" s="341">
        <v>109</v>
      </c>
      <c r="B110" s="341" t="s">
        <v>2741</v>
      </c>
      <c r="C110" s="342" t="s">
        <v>293</v>
      </c>
      <c r="D110" s="341">
        <v>91510</v>
      </c>
      <c r="E110" s="341" t="s">
        <v>2742</v>
      </c>
      <c r="F110" s="341" t="s">
        <v>937</v>
      </c>
      <c r="G110" s="341" t="s">
        <v>2740</v>
      </c>
    </row>
    <row r="111" spans="1:7" ht="18" customHeight="1" x14ac:dyDescent="0.35">
      <c r="A111" s="341">
        <v>110</v>
      </c>
      <c r="B111" s="341" t="s">
        <v>2743</v>
      </c>
      <c r="C111" s="342" t="s">
        <v>1478</v>
      </c>
      <c r="D111" s="341">
        <v>91145</v>
      </c>
      <c r="E111" s="341" t="s">
        <v>2744</v>
      </c>
      <c r="F111" s="341" t="s">
        <v>1719</v>
      </c>
      <c r="G111" s="341" t="s">
        <v>2745</v>
      </c>
    </row>
    <row r="112" spans="1:7" ht="18" customHeight="1" x14ac:dyDescent="0.35">
      <c r="A112" s="341">
        <v>111</v>
      </c>
      <c r="B112" s="341" t="s">
        <v>2746</v>
      </c>
      <c r="C112" s="342" t="s">
        <v>302</v>
      </c>
      <c r="D112" s="341">
        <v>91103</v>
      </c>
      <c r="E112" s="341" t="s">
        <v>2747</v>
      </c>
      <c r="F112" s="341" t="s">
        <v>984</v>
      </c>
      <c r="G112" s="341" t="s">
        <v>2748</v>
      </c>
    </row>
    <row r="113" spans="1:7" ht="18" customHeight="1" x14ac:dyDescent="0.35">
      <c r="A113" s="341">
        <v>112</v>
      </c>
      <c r="B113" s="341" t="s">
        <v>2749</v>
      </c>
      <c r="C113" s="342" t="s">
        <v>309</v>
      </c>
      <c r="D113" s="341">
        <v>91120</v>
      </c>
      <c r="E113" s="341" t="s">
        <v>2750</v>
      </c>
      <c r="F113" s="341" t="s">
        <v>986</v>
      </c>
      <c r="G113" s="341" t="s">
        <v>2748</v>
      </c>
    </row>
    <row r="114" spans="1:7" ht="18" customHeight="1" x14ac:dyDescent="0.35">
      <c r="A114" s="341">
        <v>113</v>
      </c>
      <c r="B114" s="341" t="s">
        <v>2751</v>
      </c>
      <c r="C114" s="342" t="s">
        <v>854</v>
      </c>
      <c r="D114" s="341">
        <v>91162</v>
      </c>
      <c r="E114" s="341" t="s">
        <v>2752</v>
      </c>
      <c r="F114" s="341" t="s">
        <v>957</v>
      </c>
      <c r="G114" s="341" t="s">
        <v>2748</v>
      </c>
    </row>
    <row r="115" spans="1:7" ht="18" customHeight="1" x14ac:dyDescent="0.35">
      <c r="A115" s="341">
        <v>114</v>
      </c>
      <c r="B115" s="341" t="s">
        <v>2753</v>
      </c>
      <c r="C115" s="342" t="s">
        <v>855</v>
      </c>
      <c r="D115" s="341">
        <v>91213</v>
      </c>
      <c r="E115" s="341" t="s">
        <v>2754</v>
      </c>
      <c r="F115" s="341" t="s">
        <v>985</v>
      </c>
      <c r="G115" s="341" t="s">
        <v>2748</v>
      </c>
    </row>
    <row r="116" spans="1:7" ht="18" customHeight="1" x14ac:dyDescent="0.35">
      <c r="A116" s="341">
        <v>115</v>
      </c>
      <c r="B116" s="341" t="s">
        <v>2755</v>
      </c>
      <c r="C116" s="342" t="s">
        <v>301</v>
      </c>
      <c r="D116" s="341">
        <v>91379</v>
      </c>
      <c r="E116" s="341" t="s">
        <v>2756</v>
      </c>
      <c r="F116" s="341" t="s">
        <v>1683</v>
      </c>
      <c r="G116" s="341" t="s">
        <v>2748</v>
      </c>
    </row>
    <row r="117" spans="1:7" ht="18" customHeight="1" x14ac:dyDescent="0.35">
      <c r="A117" s="341">
        <v>116</v>
      </c>
      <c r="B117" s="341" t="s">
        <v>2757</v>
      </c>
      <c r="C117" s="342" t="s">
        <v>307</v>
      </c>
      <c r="D117" s="341">
        <v>91425</v>
      </c>
      <c r="E117" s="341" t="s">
        <v>2758</v>
      </c>
      <c r="F117" s="341" t="s">
        <v>1710</v>
      </c>
      <c r="G117" s="341" t="s">
        <v>2748</v>
      </c>
    </row>
    <row r="118" spans="1:7" ht="18" customHeight="1" x14ac:dyDescent="0.35">
      <c r="A118" s="341">
        <v>117</v>
      </c>
      <c r="B118" s="341" t="s">
        <v>2759</v>
      </c>
      <c r="C118" s="342" t="s">
        <v>858</v>
      </c>
      <c r="D118" s="341">
        <v>91427</v>
      </c>
      <c r="E118" s="341" t="s">
        <v>2760</v>
      </c>
      <c r="F118" s="341" t="s">
        <v>939</v>
      </c>
      <c r="G118" s="341" t="s">
        <v>2748</v>
      </c>
    </row>
    <row r="119" spans="1:7" ht="18" customHeight="1" x14ac:dyDescent="0.35">
      <c r="A119" s="341">
        <v>118</v>
      </c>
      <c r="B119" s="341" t="s">
        <v>2761</v>
      </c>
      <c r="C119" s="342" t="s">
        <v>319</v>
      </c>
      <c r="D119" s="341">
        <v>91293</v>
      </c>
      <c r="E119" s="341" t="s">
        <v>2762</v>
      </c>
      <c r="F119" s="341" t="s">
        <v>1713</v>
      </c>
      <c r="G119" s="341" t="s">
        <v>2763</v>
      </c>
    </row>
    <row r="120" spans="1:7" ht="18" customHeight="1" x14ac:dyDescent="0.35">
      <c r="A120" s="341">
        <v>119</v>
      </c>
      <c r="B120" s="341" t="s">
        <v>2764</v>
      </c>
      <c r="C120" s="342" t="s">
        <v>321</v>
      </c>
      <c r="D120" s="341">
        <v>91124</v>
      </c>
      <c r="E120" s="341" t="s">
        <v>2765</v>
      </c>
      <c r="F120" s="341" t="s">
        <v>941</v>
      </c>
      <c r="G120" s="341" t="s">
        <v>2766</v>
      </c>
    </row>
    <row r="121" spans="1:7" ht="18" customHeight="1" x14ac:dyDescent="0.35">
      <c r="A121" s="341">
        <v>120</v>
      </c>
      <c r="B121" s="341" t="s">
        <v>2398</v>
      </c>
      <c r="C121" s="342" t="s">
        <v>305</v>
      </c>
      <c r="D121" s="341">
        <v>91503</v>
      </c>
      <c r="E121" s="341" t="s">
        <v>2767</v>
      </c>
      <c r="F121" s="341" t="s">
        <v>918</v>
      </c>
      <c r="G121" s="341" t="s">
        <v>2768</v>
      </c>
    </row>
    <row r="122" spans="1:7" ht="18" customHeight="1" x14ac:dyDescent="0.35">
      <c r="A122" s="341">
        <v>121</v>
      </c>
      <c r="B122" s="341" t="s">
        <v>2769</v>
      </c>
      <c r="C122" s="342" t="s">
        <v>310</v>
      </c>
      <c r="D122" s="341">
        <v>91705</v>
      </c>
      <c r="E122" s="341" t="s">
        <v>2770</v>
      </c>
      <c r="F122" s="341" t="s">
        <v>943</v>
      </c>
      <c r="G122" s="341" t="s">
        <v>2771</v>
      </c>
    </row>
    <row r="123" spans="1:7" ht="18" customHeight="1" x14ac:dyDescent="0.35">
      <c r="A123" s="341">
        <v>122</v>
      </c>
      <c r="B123" s="341" t="s">
        <v>2772</v>
      </c>
      <c r="C123" s="342" t="s">
        <v>201</v>
      </c>
      <c r="D123" s="341">
        <v>91212</v>
      </c>
      <c r="E123" s="341" t="s">
        <v>2773</v>
      </c>
      <c r="F123" s="341" t="s">
        <v>1720</v>
      </c>
      <c r="G123" s="341" t="s">
        <v>2774</v>
      </c>
    </row>
    <row r="124" spans="1:7" ht="18" customHeight="1" x14ac:dyDescent="0.35">
      <c r="A124" s="341">
        <v>123</v>
      </c>
      <c r="B124" s="341" t="s">
        <v>2775</v>
      </c>
      <c r="C124" s="342" t="s">
        <v>567</v>
      </c>
      <c r="D124" s="341">
        <v>91269</v>
      </c>
      <c r="E124" s="341" t="s">
        <v>2776</v>
      </c>
      <c r="F124" s="341" t="s">
        <v>963</v>
      </c>
      <c r="G124" s="341" t="s">
        <v>2774</v>
      </c>
    </row>
    <row r="125" spans="1:7" ht="18" customHeight="1" x14ac:dyDescent="0.35">
      <c r="A125" s="341">
        <v>124</v>
      </c>
      <c r="B125" s="341" t="s">
        <v>2777</v>
      </c>
      <c r="C125" s="342" t="s">
        <v>452</v>
      </c>
      <c r="D125" s="341">
        <v>91822</v>
      </c>
      <c r="E125" s="341" t="s">
        <v>2778</v>
      </c>
      <c r="F125" s="341" t="s">
        <v>962</v>
      </c>
      <c r="G125" s="341" t="s">
        <v>2779</v>
      </c>
    </row>
  </sheetData>
  <autoFilter ref="A1:G125" xr:uid="{93236AED-EA95-4297-8549-3C333106F2CE}"/>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①申請書</vt:lpstr>
      <vt:lpstr>②業績</vt:lpstr>
      <vt:lpstr>③診療</vt:lpstr>
      <vt:lpstr>④連携施設</vt:lpstr>
      <vt:lpstr>⑤計算シート </vt:lpstr>
      <vt:lpstr>⑥専門研修指導医</vt:lpstr>
      <vt:lpstr>⑦履歴書</vt:lpstr>
      <vt:lpstr>事務局1</vt:lpstr>
      <vt:lpstr>基幹施設データ</vt:lpstr>
      <vt:lpstr>外科プログラム</vt:lpstr>
      <vt:lpstr>連携施設データ</vt:lpstr>
      <vt:lpstr>施設管理番号</vt:lpstr>
      <vt:lpstr>①申請書!Print_Area</vt:lpstr>
      <vt:lpstr>②業績!Print_Area</vt:lpstr>
      <vt:lpstr>③診療!Print_Area</vt:lpstr>
      <vt:lpstr>④連携施設!Print_Area</vt:lpstr>
      <vt:lpstr>'⑤計算シート '!Print_Area</vt:lpstr>
      <vt:lpstr>事務局1!Print_Area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TOYAMA</dc:creator>
  <cp:lastModifiedBy>鈴木</cp:lastModifiedBy>
  <cp:lastPrinted>2025-09-03T02:07:21Z</cp:lastPrinted>
  <dcterms:created xsi:type="dcterms:W3CDTF">2024-10-24T05:54:12Z</dcterms:created>
  <dcterms:modified xsi:type="dcterms:W3CDTF">2026-09-02T07:14:44Z</dcterms:modified>
</cp:coreProperties>
</file>